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ymsoffice-my.sharepoint.com/personal/andrea_clay_ky_gov1/Documents/Desktop/"/>
    </mc:Choice>
  </mc:AlternateContent>
  <xr:revisionPtr revIDLastSave="0" documentId="14_{5D61911E-91C5-44CE-8AAC-5414FB702102}" xr6:coauthVersionLast="47" xr6:coauthVersionMax="47" xr10:uidLastSave="{00000000-0000-0000-0000-000000000000}"/>
  <bookViews>
    <workbookView xWindow="-120" yWindow="-120" windowWidth="24240" windowHeight="13020" xr2:uid="{4098E17A-B3AF-4ED3-8134-98E669289068}"/>
  </bookViews>
  <sheets>
    <sheet name="SUMMARY" sheetId="8" r:id="rId1"/>
    <sheet name="1915c Waivers" sheetId="1" r:id="rId2"/>
    <sheet name="Habilitation" sheetId="4" r:id="rId3"/>
    <sheet name="Homemaker" sheetId="7" r:id="rId4"/>
    <sheet name="Home Health Aide" sheetId="5" r:id="rId5"/>
    <sheet name="Personal Care" sheetId="6" r:id="rId6"/>
  </sheets>
  <definedNames>
    <definedName name="_xlnm._FilterDatabase" localSheetId="1" hidden="1">'1915c Waivers'!$A$1:$A$84</definedName>
    <definedName name="_xlnm.Print_Area" localSheetId="1">'1915c Waivers'!$A$1:$G$85</definedName>
    <definedName name="_xlnm.Print_Area" localSheetId="2">Habilitation!$A$1:$J$57</definedName>
    <definedName name="_xlnm.Print_Area" localSheetId="4">'Home Health Aide'!$A$1:$J$10</definedName>
    <definedName name="_xlnm.Print_Area" localSheetId="3">Homemaker!$A$1:$J$6</definedName>
    <definedName name="_xlnm.Print_Area" localSheetId="5">'Personal Care'!$E$1:$J$33</definedName>
    <definedName name="_xlnm.Print_Area" localSheetId="0">SUMMARY!$A$1:$D$8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" l="1"/>
  <c r="D18" i="6"/>
  <c r="D33" i="6" s="1"/>
  <c r="D55" i="4"/>
  <c r="E55" i="4"/>
  <c r="E4" i="7"/>
  <c r="D4" i="7"/>
  <c r="E7" i="5"/>
  <c r="D7" i="5"/>
  <c r="J2" i="5"/>
  <c r="J2" i="6"/>
  <c r="J2" i="7"/>
  <c r="I54" i="4"/>
  <c r="I36" i="4"/>
  <c r="I53" i="4"/>
  <c r="I18" i="4"/>
  <c r="I9" i="4"/>
  <c r="I17" i="4"/>
  <c r="I8" i="4"/>
  <c r="I16" i="4"/>
  <c r="I7" i="4"/>
  <c r="I15" i="4"/>
  <c r="I6" i="4"/>
  <c r="I22" i="4"/>
  <c r="I52" i="4"/>
  <c r="I51" i="4"/>
  <c r="I50" i="4"/>
  <c r="I49" i="4"/>
  <c r="I5" i="4"/>
  <c r="I14" i="4"/>
  <c r="I35" i="4"/>
  <c r="I48" i="4"/>
  <c r="I47" i="4"/>
  <c r="I46" i="4"/>
  <c r="I45" i="4"/>
  <c r="I44" i="4"/>
  <c r="I43" i="4"/>
  <c r="I42" i="4"/>
  <c r="I21" i="4"/>
  <c r="I4" i="4"/>
  <c r="I20" i="4"/>
  <c r="I19" i="4"/>
  <c r="I34" i="4"/>
  <c r="I13" i="4"/>
  <c r="I41" i="4"/>
  <c r="I40" i="4"/>
  <c r="I39" i="4"/>
  <c r="I38" i="4"/>
  <c r="I37" i="4"/>
  <c r="I33" i="4"/>
  <c r="I12" i="4"/>
  <c r="I3" i="4"/>
  <c r="I32" i="4"/>
  <c r="I11" i="4"/>
  <c r="I2" i="4"/>
  <c r="I30" i="4"/>
  <c r="I29" i="4"/>
  <c r="I31" i="4"/>
  <c r="I10" i="4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49" i="1"/>
  <c r="G45" i="1"/>
  <c r="G46" i="1"/>
  <c r="G47" i="1"/>
  <c r="G44" i="1"/>
  <c r="G34" i="1"/>
  <c r="G35" i="1"/>
  <c r="G36" i="1"/>
  <c r="G37" i="1"/>
  <c r="G38" i="1"/>
  <c r="G39" i="1"/>
  <c r="G40" i="1"/>
  <c r="G41" i="1"/>
  <c r="G42" i="1"/>
  <c r="G43" i="1"/>
  <c r="G33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E33" i="6" l="1"/>
  <c r="J2" i="4"/>
</calcChain>
</file>

<file path=xl/sharedStrings.xml><?xml version="1.0" encoding="utf-8"?>
<sst xmlns="http://schemas.openxmlformats.org/spreadsheetml/2006/main" count="917" uniqueCount="155">
  <si>
    <t>Waiver/Program</t>
  </si>
  <si>
    <t>Service Category</t>
  </si>
  <si>
    <t xml:space="preserve">Service </t>
  </si>
  <si>
    <t xml:space="preserve">Code </t>
  </si>
  <si>
    <t xml:space="preserve">Unit </t>
  </si>
  <si>
    <t xml:space="preserve">Rate  
Effective January 1, 2025 </t>
  </si>
  <si>
    <t>Hourly Rate</t>
  </si>
  <si>
    <t>ABI LTC</t>
  </si>
  <si>
    <t>Habilitation</t>
  </si>
  <si>
    <t xml:space="preserve">Adult Day Health Care </t>
  </si>
  <si>
    <t>S5100</t>
  </si>
  <si>
    <t xml:space="preserve">15-minute </t>
  </si>
  <si>
    <t>MPW</t>
  </si>
  <si>
    <t>15-minute</t>
  </si>
  <si>
    <t>HCB</t>
  </si>
  <si>
    <t xml:space="preserve">Adult Day Health Care - Level I </t>
  </si>
  <si>
    <t xml:space="preserve">S5100 </t>
  </si>
  <si>
    <t>15-Minute</t>
  </si>
  <si>
    <t xml:space="preserve">Adult Day Health Care - Level II </t>
  </si>
  <si>
    <t xml:space="preserve">S5100 U1 </t>
  </si>
  <si>
    <t>ABI Acute</t>
  </si>
  <si>
    <t xml:space="preserve">Adult Day Training </t>
  </si>
  <si>
    <t>T2021</t>
  </si>
  <si>
    <t>Behavior Programming</t>
  </si>
  <si>
    <t>H0004</t>
  </si>
  <si>
    <t>Behavior Programming Services</t>
  </si>
  <si>
    <t xml:space="preserve">Behavioral Support Services </t>
  </si>
  <si>
    <t>SCL</t>
  </si>
  <si>
    <t xml:space="preserve">Community Access, Group </t>
  </si>
  <si>
    <t>Community Access, Group - Attested Rate</t>
  </si>
  <si>
    <t>Community Access, Individual</t>
  </si>
  <si>
    <t>Community Access, Individual - Attested Rate</t>
  </si>
  <si>
    <t xml:space="preserve">Community Guide </t>
  </si>
  <si>
    <t>H2015</t>
  </si>
  <si>
    <t xml:space="preserve">Community Living Supports </t>
  </si>
  <si>
    <t>Community Living Supports - Traditional</t>
  </si>
  <si>
    <t>CHILD</t>
  </si>
  <si>
    <t>Community Living Supports I</t>
  </si>
  <si>
    <t>97535 HA</t>
  </si>
  <si>
    <t>Community Living Supports II</t>
  </si>
  <si>
    <t>97535 HA U1</t>
  </si>
  <si>
    <t xml:space="preserve">Companion </t>
  </si>
  <si>
    <t xml:space="preserve">S5135  </t>
  </si>
  <si>
    <t xml:space="preserve">Consultative Clinical and Therapeutic Services </t>
  </si>
  <si>
    <t>H0004 HA</t>
  </si>
  <si>
    <t>Community Guide - Attested Rate</t>
  </si>
  <si>
    <t>Consultative Clinical and Therapeutic Services (Behavioral)</t>
  </si>
  <si>
    <t>H0004 U7</t>
  </si>
  <si>
    <t>Consultative Clinical and Therapeutic Services (Dietary)</t>
  </si>
  <si>
    <t>H0004 UA</t>
  </si>
  <si>
    <t>Consultative Clinical and Therapeutic Services (Functional Analysis)</t>
  </si>
  <si>
    <t>H0004 HK</t>
  </si>
  <si>
    <t>Consultative Clinical and Therapeutic Services (Psychological)</t>
  </si>
  <si>
    <t>H0004 HE</t>
  </si>
  <si>
    <t xml:space="preserve">Day Training </t>
  </si>
  <si>
    <t xml:space="preserve">Day Training at an ADHC </t>
  </si>
  <si>
    <t>Community Living Supports - Traditional - Attested Rate</t>
  </si>
  <si>
    <t>Community Living Supports - Attested Rate</t>
  </si>
  <si>
    <t>Companion - Attested Rate</t>
  </si>
  <si>
    <t xml:space="preserve">Residential Support Level I -  4 to 8 residents </t>
  </si>
  <si>
    <t xml:space="preserve">T2016 US </t>
  </si>
  <si>
    <t xml:space="preserve">Per Day </t>
  </si>
  <si>
    <t>Residential Support Level I - 3 residents or fewer</t>
  </si>
  <si>
    <t xml:space="preserve">T2016 UP </t>
  </si>
  <si>
    <t xml:space="preserve">Residential Support Level II </t>
  </si>
  <si>
    <t>S9976</t>
  </si>
  <si>
    <t xml:space="preserve">Residential Support Level II - 12+ hours of supervision </t>
  </si>
  <si>
    <t>T2016</t>
  </si>
  <si>
    <t xml:space="preserve">Supervised Residential Care </t>
  </si>
  <si>
    <t>T1016 HA UP</t>
  </si>
  <si>
    <t>Supervised Residential Care - Level I</t>
  </si>
  <si>
    <t xml:space="preserve">Supervised Residential Care - Level I </t>
  </si>
  <si>
    <t>Supervised Residential Care - Level II</t>
  </si>
  <si>
    <t>T2033</t>
  </si>
  <si>
    <t xml:space="preserve">Supervised Residential Care - Level II </t>
  </si>
  <si>
    <t>Supervised Residential Care - Level III</t>
  </si>
  <si>
    <t>S5136</t>
  </si>
  <si>
    <t xml:space="preserve">Supervised Residential Care - Level III </t>
  </si>
  <si>
    <t xml:space="preserve">Supported Employment </t>
  </si>
  <si>
    <t>H0039</t>
  </si>
  <si>
    <t xml:space="preserve">T2019 </t>
  </si>
  <si>
    <t xml:space="preserve">Supported Employment - Traditional </t>
  </si>
  <si>
    <t xml:space="preserve">Technology Assisted Residential </t>
  </si>
  <si>
    <t>T2031</t>
  </si>
  <si>
    <t>Home Health Aide</t>
  </si>
  <si>
    <t xml:space="preserve">Nursing Supports </t>
  </si>
  <si>
    <t>T1004</t>
  </si>
  <si>
    <t>MIIW</t>
  </si>
  <si>
    <t xml:space="preserve">Skilled Services by an LPN </t>
  </si>
  <si>
    <t xml:space="preserve">Skilled Services by an RN </t>
  </si>
  <si>
    <t xml:space="preserve">Skilled Services by an RT </t>
  </si>
  <si>
    <t>Homemaker</t>
  </si>
  <si>
    <t xml:space="preserve">Homemaker - Traditional </t>
  </si>
  <si>
    <t>S5130</t>
  </si>
  <si>
    <t>Homemaker - Traditional - Attested Rate</t>
  </si>
  <si>
    <t>Personal Care</t>
  </si>
  <si>
    <t xml:space="preserve">Attendant Care - Traditional </t>
  </si>
  <si>
    <t xml:space="preserve">S5108 or 580  </t>
  </si>
  <si>
    <t xml:space="preserve">Attendant Care - Traditional - Attested Rate </t>
  </si>
  <si>
    <t>S5125</t>
  </si>
  <si>
    <t xml:space="preserve">Non-Specialized Respite - Traditional </t>
  </si>
  <si>
    <r>
      <t>T1005</t>
    </r>
    <r>
      <rPr>
        <b/>
        <sz val="12"/>
        <rFont val="Aptos Narrow"/>
        <family val="2"/>
        <scheme val="minor"/>
      </rPr>
      <t xml:space="preserve"> </t>
    </r>
    <r>
      <rPr>
        <sz val="12"/>
        <rFont val="Aptos Narrow"/>
        <family val="2"/>
        <scheme val="minor"/>
      </rPr>
      <t>or 660</t>
    </r>
  </si>
  <si>
    <t xml:space="preserve">Personal Assistance </t>
  </si>
  <si>
    <t>T1019</t>
  </si>
  <si>
    <t xml:space="preserve">Personal Care - Traditional </t>
  </si>
  <si>
    <t>Personal Assistance - Attested Rate</t>
  </si>
  <si>
    <t>Personal Care - Attested Rate</t>
  </si>
  <si>
    <t>Respite</t>
  </si>
  <si>
    <t>T1005</t>
  </si>
  <si>
    <t>Personal Care - Traditional - Attested Rate</t>
  </si>
  <si>
    <t>T1005 HA</t>
  </si>
  <si>
    <t xml:space="preserve">Respite </t>
  </si>
  <si>
    <t>Respite - Congregate Setting</t>
  </si>
  <si>
    <t>T1005 U9</t>
  </si>
  <si>
    <t>Respite - Attested Rate</t>
  </si>
  <si>
    <t xml:space="preserve">Respite - Congregate Setting </t>
  </si>
  <si>
    <t>T1005 HA U9</t>
  </si>
  <si>
    <t xml:space="preserve">Specialized Respite - Level  I </t>
  </si>
  <si>
    <t>T1005 or 662</t>
  </si>
  <si>
    <t>Specialized Respite - Level  I - Attested Rate</t>
  </si>
  <si>
    <t xml:space="preserve">Specialized Respite - Level  I (Congregate Setting) </t>
  </si>
  <si>
    <t xml:space="preserve">T1005 U9 </t>
  </si>
  <si>
    <t>Specialized Respite - Level  I (Congregate Setting) - Attested Rate</t>
  </si>
  <si>
    <t xml:space="preserve">Specialized Respite - Level  II  </t>
  </si>
  <si>
    <t>T1005 U1 or 660</t>
  </si>
  <si>
    <t>Specialized Respite - Level  II  - Attested Rate</t>
  </si>
  <si>
    <t>Specialized Respite - Level  II  (Congregate Setting) - Attested Rate</t>
  </si>
  <si>
    <t>T1005 U1 U9</t>
  </si>
  <si>
    <t xml:space="preserve">Specialized Respite - Level  II  (Congregate Setting) </t>
  </si>
  <si>
    <t>PDN</t>
  </si>
  <si>
    <t>Private Duty/Independent NSG</t>
  </si>
  <si>
    <t>T1000</t>
  </si>
  <si>
    <t>Medicaid Paid Claims Count</t>
  </si>
  <si>
    <t>Medicaid Enrolled Beneficiaries Rcvng Svc Count</t>
  </si>
  <si>
    <t>Average Hourly Rate</t>
  </si>
  <si>
    <t>**Rates do not vary for payments made to individual providers, provider agencies, by population, provider type or geographical location.</t>
  </si>
  <si>
    <t>TOTALS</t>
  </si>
  <si>
    <t>Waiver</t>
  </si>
  <si>
    <t>Data based upon rates effective 01/01/2025 and services for calendar year 2025.  Rates are the same for all populations, provider types, and geographical locations and pay a single statewide payment rate for a single service.</t>
  </si>
  <si>
    <t>Planned Respite for Caregivers</t>
  </si>
  <si>
    <t>T1005 HE</t>
  </si>
  <si>
    <t>1915(i) RISE</t>
  </si>
  <si>
    <t>In-Home Independent Living Supports</t>
  </si>
  <si>
    <t>Medication Management</t>
  </si>
  <si>
    <t>Supervised Residential Care</t>
  </si>
  <si>
    <t>Supported Education (Sed)</t>
  </si>
  <si>
    <t>Supported Employment (IPS-SE)</t>
  </si>
  <si>
    <t>Tenancy Supports</t>
  </si>
  <si>
    <t>O</t>
  </si>
  <si>
    <t>S5136 HE</t>
  </si>
  <si>
    <t>H0034 HE</t>
  </si>
  <si>
    <t>T2016 HE</t>
  </si>
  <si>
    <t>H2025 HE</t>
  </si>
  <si>
    <t>H0039 HE</t>
  </si>
  <si>
    <t>H0043 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</si>
</sst>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Franklin Gothic Book"/>
      <family val="2"/>
    </font>
    <font>
      <sz val="12"/>
      <name val="Franklin Gothic Book"/>
      <family val="2"/>
    </font>
    <font>
      <sz val="12"/>
      <name val="Aptos Narrow"/>
      <family val="2"/>
      <scheme val="minor"/>
    </font>
    <font>
      <sz val="12"/>
      <color rgb="FF000000"/>
      <name val="Franklin Gothic Book"/>
      <family val="2"/>
    </font>
    <font>
      <sz val="8"/>
      <name val="Aptos Narrow"/>
      <family val="2"/>
      <scheme val="minor"/>
    </font>
    <font>
      <sz val="12"/>
      <name val="Franklin Gothic Book"/>
      <family val="2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1203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5" tint="0.59996337778862885"/>
      </left>
      <right/>
      <top style="thin">
        <color theme="3"/>
      </top>
      <bottom/>
      <diagonal/>
    </border>
  </borders>
  <cellStyleXfs count="1">
    <xf numFmtId="0" fontId="0" fillId="0" borderId="0"/>
  </cellStyleXfs>
  <cellXfs count="270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8" fontId="5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164" fontId="7" fillId="3" borderId="1" xfId="0" applyNumberFormat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8" fontId="4" fillId="0" borderId="26" xfId="0" applyNumberFormat="1" applyFont="1" applyBorder="1" applyAlignment="1">
      <alignment horizontal="left" vertical="center"/>
    </xf>
    <xf numFmtId="164" fontId="7" fillId="0" borderId="27" xfId="0" applyNumberFormat="1" applyFont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1" fontId="4" fillId="3" borderId="28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vertical="center"/>
    </xf>
    <xf numFmtId="8" fontId="5" fillId="3" borderId="28" xfId="0" applyNumberFormat="1" applyFont="1" applyFill="1" applyBorder="1" applyAlignment="1">
      <alignment horizontal="left" vertical="center"/>
    </xf>
    <xf numFmtId="164" fontId="7" fillId="3" borderId="15" xfId="0" applyNumberFormat="1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164" fontId="7" fillId="3" borderId="17" xfId="0" applyNumberFormat="1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" fontId="4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8" fontId="5" fillId="3" borderId="3" xfId="0" applyNumberFormat="1" applyFont="1" applyFill="1" applyBorder="1" applyAlignment="1">
      <alignment horizontal="left" vertical="center"/>
    </xf>
    <xf numFmtId="164" fontId="7" fillId="3" borderId="31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6" fillId="0" borderId="21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164" fontId="6" fillId="0" borderId="24" xfId="0" applyNumberFormat="1" applyFont="1" applyBorder="1" applyAlignment="1">
      <alignment horizontal="left" wrapText="1"/>
    </xf>
    <xf numFmtId="164" fontId="9" fillId="3" borderId="22" xfId="0" applyNumberFormat="1" applyFont="1" applyFill="1" applyBorder="1" applyAlignment="1">
      <alignment horizontal="left" vertical="center"/>
    </xf>
    <xf numFmtId="0" fontId="11" fillId="0" borderId="32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1" fontId="12" fillId="0" borderId="24" xfId="0" applyNumberFormat="1" applyFont="1" applyBorder="1" applyAlignment="1">
      <alignment horizontal="center"/>
    </xf>
    <xf numFmtId="1" fontId="12" fillId="0" borderId="22" xfId="0" applyNumberFormat="1" applyFont="1" applyBorder="1" applyAlignment="1">
      <alignment horizontal="center"/>
    </xf>
    <xf numFmtId="1" fontId="2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8" fontId="4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1" fontId="4" fillId="0" borderId="28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vertical="center"/>
    </xf>
    <xf numFmtId="8" fontId="4" fillId="0" borderId="28" xfId="0" applyNumberFormat="1" applyFont="1" applyFill="1" applyBorder="1" applyAlignment="1">
      <alignment horizontal="left" vertical="center"/>
    </xf>
    <xf numFmtId="8" fontId="4" fillId="0" borderId="15" xfId="0" applyNumberFormat="1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8" fontId="4" fillId="0" borderId="17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64" fontId="7" fillId="0" borderId="1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1" fontId="4" fillId="0" borderId="29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8" fontId="4" fillId="0" borderId="29" xfId="0" applyNumberFormat="1" applyFont="1" applyFill="1" applyBorder="1" applyAlignment="1">
      <alignment horizontal="left" vertical="center"/>
    </xf>
    <xf numFmtId="164" fontId="7" fillId="0" borderId="19" xfId="0" applyNumberFormat="1" applyFont="1" applyFill="1" applyBorder="1" applyAlignment="1">
      <alignment horizontal="left" vertical="center"/>
    </xf>
    <xf numFmtId="8" fontId="4" fillId="0" borderId="19" xfId="0" applyNumberFormat="1" applyFont="1" applyFill="1" applyBorder="1" applyAlignment="1">
      <alignment horizontal="left" vertical="center"/>
    </xf>
    <xf numFmtId="1" fontId="12" fillId="0" borderId="32" xfId="0" applyNumberFormat="1" applyFont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8" fontId="4" fillId="3" borderId="28" xfId="0" applyNumberFormat="1" applyFont="1" applyFill="1" applyBorder="1" applyAlignment="1">
      <alignment horizontal="left" vertical="center"/>
    </xf>
    <xf numFmtId="8" fontId="4" fillId="3" borderId="15" xfId="0" applyNumberFormat="1" applyFont="1" applyFill="1" applyBorder="1" applyAlignment="1">
      <alignment horizontal="left" vertical="center"/>
    </xf>
    <xf numFmtId="8" fontId="4" fillId="3" borderId="17" xfId="0" applyNumberFormat="1" applyFont="1" applyFill="1" applyBorder="1" applyAlignment="1">
      <alignment horizontal="left" vertical="center"/>
    </xf>
    <xf numFmtId="8" fontId="4" fillId="3" borderId="29" xfId="0" applyNumberFormat="1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8" fontId="7" fillId="3" borderId="29" xfId="0" applyNumberFormat="1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164" fontId="7" fillId="0" borderId="15" xfId="0" applyNumberFormat="1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164" fontId="4" fillId="3" borderId="28" xfId="0" applyNumberFormat="1" applyFont="1" applyFill="1" applyBorder="1" applyAlignment="1">
      <alignment horizontal="left" vertical="center"/>
    </xf>
    <xf numFmtId="164" fontId="4" fillId="3" borderId="29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3" fillId="2" borderId="38" xfId="0" applyFont="1" applyFill="1" applyBorder="1" applyAlignment="1">
      <alignment horizontal="center" vertical="center" wrapText="1"/>
    </xf>
    <xf numFmtId="0" fontId="3" fillId="0" borderId="38" xfId="0" applyFont="1" applyBorder="1"/>
    <xf numFmtId="164" fontId="3" fillId="0" borderId="38" xfId="0" applyNumberFormat="1" applyFont="1" applyBorder="1"/>
    <xf numFmtId="3" fontId="3" fillId="0" borderId="38" xfId="0" applyNumberFormat="1" applyFont="1" applyBorder="1"/>
    <xf numFmtId="0" fontId="4" fillId="4" borderId="14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1" fontId="4" fillId="4" borderId="36" xfId="0" applyNumberFormat="1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vertical="center"/>
    </xf>
    <xf numFmtId="8" fontId="4" fillId="4" borderId="36" xfId="0" applyNumberFormat="1" applyFont="1" applyFill="1" applyBorder="1" applyAlignment="1">
      <alignment horizontal="left" vertical="center"/>
    </xf>
    <xf numFmtId="8" fontId="4" fillId="4" borderId="47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" fontId="4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8" fontId="4" fillId="4" borderId="1" xfId="0" applyNumberFormat="1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horizontal="left" vertical="center"/>
    </xf>
    <xf numFmtId="1" fontId="4" fillId="4" borderId="28" xfId="0" applyNumberFormat="1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vertical="center"/>
    </xf>
    <xf numFmtId="8" fontId="4" fillId="4" borderId="28" xfId="0" applyNumberFormat="1" applyFont="1" applyFill="1" applyBorder="1" applyAlignment="1">
      <alignment horizontal="left" vertical="center"/>
    </xf>
    <xf numFmtId="8" fontId="4" fillId="4" borderId="15" xfId="0" applyNumberFormat="1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8" fontId="4" fillId="4" borderId="17" xfId="0" applyNumberFormat="1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1" fontId="4" fillId="4" borderId="29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vertical="center"/>
    </xf>
    <xf numFmtId="8" fontId="4" fillId="4" borderId="29" xfId="0" applyNumberFormat="1" applyFont="1" applyFill="1" applyBorder="1" applyAlignment="1">
      <alignment horizontal="left" vertical="center"/>
    </xf>
    <xf numFmtId="164" fontId="7" fillId="4" borderId="19" xfId="0" applyNumberFormat="1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1" fontId="4" fillId="5" borderId="2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vertical="center"/>
    </xf>
    <xf numFmtId="8" fontId="4" fillId="5" borderId="28" xfId="0" applyNumberFormat="1" applyFont="1" applyFill="1" applyBorder="1" applyAlignment="1">
      <alignment horizontal="left" vertical="center"/>
    </xf>
    <xf numFmtId="8" fontId="4" fillId="5" borderId="15" xfId="0" applyNumberFormat="1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8" fontId="4" fillId="5" borderId="1" xfId="0" applyNumberFormat="1" applyFont="1" applyFill="1" applyBorder="1" applyAlignment="1">
      <alignment horizontal="left" vertical="center"/>
    </xf>
    <xf numFmtId="8" fontId="4" fillId="5" borderId="17" xfId="0" applyNumberFormat="1" applyFont="1" applyFill="1" applyBorder="1" applyAlignment="1">
      <alignment horizontal="left" vertical="center"/>
    </xf>
    <xf numFmtId="164" fontId="7" fillId="5" borderId="17" xfId="0" applyNumberFormat="1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3" fillId="5" borderId="29" xfId="0" applyFont="1" applyFill="1" applyBorder="1" applyAlignment="1">
      <alignment horizontal="left" vertical="center"/>
    </xf>
    <xf numFmtId="1" fontId="4" fillId="5" borderId="29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vertical="center"/>
    </xf>
    <xf numFmtId="8" fontId="4" fillId="5" borderId="29" xfId="0" applyNumberFormat="1" applyFont="1" applyFill="1" applyBorder="1" applyAlignment="1">
      <alignment horizontal="left" vertical="center"/>
    </xf>
    <xf numFmtId="8" fontId="4" fillId="5" borderId="19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4" fillId="5" borderId="4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3" fillId="5" borderId="46" xfId="0" applyFont="1" applyFill="1" applyBorder="1" applyAlignment="1">
      <alignment horizontal="left" vertical="center"/>
    </xf>
    <xf numFmtId="1" fontId="4" fillId="5" borderId="37" xfId="0" applyNumberFormat="1" applyFont="1" applyFill="1" applyBorder="1" applyAlignment="1">
      <alignment horizontal="center" vertical="center"/>
    </xf>
    <xf numFmtId="1" fontId="4" fillId="5" borderId="49" xfId="0" applyNumberFormat="1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vertical="center"/>
    </xf>
    <xf numFmtId="164" fontId="4" fillId="5" borderId="24" xfId="0" applyNumberFormat="1" applyFont="1" applyFill="1" applyBorder="1" applyAlignment="1">
      <alignment horizontal="left" vertical="center"/>
    </xf>
    <xf numFmtId="164" fontId="7" fillId="5" borderId="22" xfId="0" applyNumberFormat="1" applyFont="1" applyFill="1" applyBorder="1" applyAlignment="1">
      <alignment horizontal="left" vertical="center"/>
    </xf>
    <xf numFmtId="0" fontId="3" fillId="5" borderId="34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164" fontId="7" fillId="5" borderId="19" xfId="0" applyNumberFormat="1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center"/>
    </xf>
    <xf numFmtId="164" fontId="7" fillId="5" borderId="15" xfId="0" applyNumberFormat="1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1" fontId="4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8" fontId="4" fillId="4" borderId="4" xfId="0" applyNumberFormat="1" applyFont="1" applyFill="1" applyBorder="1" applyAlignment="1">
      <alignment horizontal="left" vertical="center"/>
    </xf>
    <xf numFmtId="164" fontId="7" fillId="4" borderId="48" xfId="0" applyNumberFormat="1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164" fontId="7" fillId="4" borderId="17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8" fontId="5" fillId="4" borderId="1" xfId="0" applyNumberFormat="1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164" fontId="4" fillId="4" borderId="28" xfId="0" applyNumberFormat="1" applyFont="1" applyFill="1" applyBorder="1" applyAlignment="1">
      <alignment horizontal="left" vertical="center"/>
    </xf>
    <xf numFmtId="164" fontId="7" fillId="4" borderId="15" xfId="0" applyNumberFormat="1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4" fillId="4" borderId="29" xfId="0" applyNumberFormat="1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8" fontId="4" fillId="0" borderId="20" xfId="0" applyNumberFormat="1" applyFont="1" applyBorder="1" applyAlignment="1">
      <alignment horizontal="left" vertical="center"/>
    </xf>
    <xf numFmtId="8" fontId="4" fillId="0" borderId="3" xfId="0" applyNumberFormat="1" applyFont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vertical="center"/>
    </xf>
    <xf numFmtId="8" fontId="4" fillId="3" borderId="20" xfId="0" applyNumberFormat="1" applyFont="1" applyFill="1" applyBorder="1" applyAlignment="1">
      <alignment horizontal="left" vertical="center"/>
    </xf>
    <xf numFmtId="8" fontId="4" fillId="3" borderId="3" xfId="0" applyNumberFormat="1" applyFont="1" applyFill="1" applyBorder="1" applyAlignment="1">
      <alignment horizontal="left" vertical="center"/>
    </xf>
    <xf numFmtId="164" fontId="4" fillId="0" borderId="20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left" vertical="center"/>
    </xf>
    <xf numFmtId="8" fontId="5" fillId="0" borderId="20" xfId="0" applyNumberFormat="1" applyFont="1" applyBorder="1" applyAlignment="1">
      <alignment horizontal="left" vertical="center"/>
    </xf>
    <xf numFmtId="8" fontId="5" fillId="3" borderId="20" xfId="0" applyNumberFormat="1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8" fontId="4" fillId="3" borderId="9" xfId="0" applyNumberFormat="1" applyFont="1" applyFill="1" applyBorder="1" applyAlignment="1">
      <alignment horizontal="left" vertical="center"/>
    </xf>
    <xf numFmtId="0" fontId="14" fillId="0" borderId="39" xfId="0" applyFont="1" applyBorder="1" applyAlignment="1">
      <alignment horizontal="left" wrapText="1"/>
    </xf>
    <xf numFmtId="0" fontId="14" fillId="0" borderId="40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42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8" fontId="7" fillId="0" borderId="10" xfId="0" applyNumberFormat="1" applyFont="1" applyFill="1" applyBorder="1" applyAlignment="1">
      <alignment horizontal="center" vertical="center"/>
    </xf>
    <xf numFmtId="8" fontId="7" fillId="0" borderId="11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1" fontId="4" fillId="0" borderId="26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3" borderId="26" xfId="0" applyNumberFormat="1" applyFont="1" applyFill="1" applyBorder="1" applyAlignment="1">
      <alignment horizontal="center" vertical="center"/>
    </xf>
    <xf numFmtId="1" fontId="4" fillId="3" borderId="36" xfId="0" applyNumberFormat="1" applyFont="1" applyFill="1" applyBorder="1" applyAlignment="1">
      <alignment horizontal="center" vertical="center"/>
    </xf>
    <xf numFmtId="1" fontId="4" fillId="3" borderId="37" xfId="0" applyNumberFormat="1" applyFont="1" applyFill="1" applyBorder="1" applyAlignment="1">
      <alignment horizontal="center" vertical="center"/>
    </xf>
    <xf numFmtId="1" fontId="4" fillId="5" borderId="26" xfId="0" applyNumberFormat="1" applyFont="1" applyFill="1" applyBorder="1" applyAlignment="1">
      <alignment horizontal="center" vertical="center"/>
    </xf>
    <xf numFmtId="1" fontId="4" fillId="5" borderId="37" xfId="0" applyNumberFormat="1" applyFont="1" applyFill="1" applyBorder="1" applyAlignment="1">
      <alignment horizontal="center" vertical="center"/>
    </xf>
    <xf numFmtId="1" fontId="4" fillId="4" borderId="26" xfId="0" applyNumberFormat="1" applyFont="1" applyFill="1" applyBorder="1" applyAlignment="1">
      <alignment horizontal="center" vertical="center"/>
    </xf>
    <xf numFmtId="1" fontId="4" fillId="4" borderId="36" xfId="0" applyNumberFormat="1" applyFont="1" applyFill="1" applyBorder="1" applyAlignment="1">
      <alignment horizontal="center" vertical="center"/>
    </xf>
    <xf numFmtId="1" fontId="4" fillId="4" borderId="37" xfId="0" applyNumberFormat="1" applyFont="1" applyFill="1" applyBorder="1" applyAlignment="1">
      <alignment horizontal="center" vertical="center"/>
    </xf>
    <xf numFmtId="1" fontId="4" fillId="5" borderId="36" xfId="0" applyNumberFormat="1" applyFont="1" applyFill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8" fontId="7" fillId="0" borderId="10" xfId="0" applyNumberFormat="1" applyFont="1" applyBorder="1" applyAlignment="1">
      <alignment horizontal="center" vertical="center"/>
    </xf>
    <xf numFmtId="8" fontId="7" fillId="0" borderId="11" xfId="0" applyNumberFormat="1" applyFont="1" applyBorder="1" applyAlignment="1">
      <alignment horizontal="center" vertical="center"/>
    </xf>
    <xf numFmtId="8" fontId="7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47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EFC39521-242F-40E3-9F21-390D8124AE0B}">
      <tableStyleElement type="wholeTable" dxfId="46"/>
      <tableStyleElement type="headerRow" dxfId="45"/>
      <tableStyleElement type="secondRowStripe" dxfId="44"/>
    </tableStyle>
    <tableStyle name="Table Style 1" pivot="0" count="0" xr9:uid="{FCA60914-50CF-4051-AEE2-0D63B415E937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3799-4418-4185-BBF0-BE16A6218F88}">
  <sheetPr>
    <tabColor rgb="FFFF0000"/>
  </sheetPr>
  <dimension ref="A1:D8"/>
  <sheetViews>
    <sheetView tabSelected="1" zoomScale="150" zoomScaleNormal="150" workbookViewId="0">
      <selection sqref="A1:D8"/>
    </sheetView>
  </sheetViews>
  <sheetFormatPr defaultRowHeight="15" x14ac:dyDescent="0.25"/>
  <cols>
    <col min="1" max="1" width="21.5703125" customWidth="1"/>
    <col min="2" max="2" width="23.7109375" customWidth="1"/>
    <col min="3" max="3" width="22.42578125" customWidth="1"/>
    <col min="4" max="4" width="26.140625" customWidth="1"/>
  </cols>
  <sheetData>
    <row r="1" spans="1:4" s="122" customFormat="1" ht="54.6" customHeight="1" x14ac:dyDescent="0.25">
      <c r="A1" s="123" t="s">
        <v>1</v>
      </c>
      <c r="B1" s="123" t="s">
        <v>134</v>
      </c>
      <c r="C1" s="123" t="s">
        <v>132</v>
      </c>
      <c r="D1" s="123" t="s">
        <v>133</v>
      </c>
    </row>
    <row r="2" spans="1:4" ht="15.75" x14ac:dyDescent="0.25">
      <c r="A2" s="124" t="s">
        <v>8</v>
      </c>
      <c r="B2" s="125">
        <v>42.36</v>
      </c>
      <c r="C2" s="126">
        <v>5195584</v>
      </c>
      <c r="D2" s="126">
        <v>17373</v>
      </c>
    </row>
    <row r="3" spans="1:4" ht="15.75" x14ac:dyDescent="0.25">
      <c r="A3" s="124" t="s">
        <v>91</v>
      </c>
      <c r="B3" s="125">
        <v>35.24</v>
      </c>
      <c r="C3" s="126">
        <v>8925</v>
      </c>
      <c r="D3" s="126">
        <v>102</v>
      </c>
    </row>
    <row r="4" spans="1:4" ht="15.75" x14ac:dyDescent="0.25">
      <c r="A4" s="124" t="s">
        <v>84</v>
      </c>
      <c r="B4" s="125">
        <v>68.94</v>
      </c>
      <c r="C4" s="126">
        <v>43437</v>
      </c>
      <c r="D4" s="126">
        <v>276</v>
      </c>
    </row>
    <row r="5" spans="1:4" ht="15.75" x14ac:dyDescent="0.25">
      <c r="A5" s="124" t="s">
        <v>95</v>
      </c>
      <c r="B5" s="125">
        <v>30.4</v>
      </c>
      <c r="C5" s="126">
        <v>4316251</v>
      </c>
      <c r="D5" s="126">
        <v>24418</v>
      </c>
    </row>
    <row r="7" spans="1:4" x14ac:dyDescent="0.25">
      <c r="A7" s="242" t="s">
        <v>138</v>
      </c>
      <c r="B7" s="243"/>
      <c r="C7" s="243"/>
      <c r="D7" s="244"/>
    </row>
    <row r="8" spans="1:4" ht="35.1" customHeight="1" x14ac:dyDescent="0.25">
      <c r="A8" s="245"/>
      <c r="B8" s="246"/>
      <c r="C8" s="246"/>
      <c r="D8" s="247"/>
    </row>
  </sheetData>
  <mergeCells count="1">
    <mergeCell ref="A7:D8"/>
  </mergeCells>
  <dataValidations count="1">
    <dataValidation allowBlank="1" showInputMessage="1" showErrorMessage="1" prompt="Enter the item inventory ID in this column" sqref="C1:D1" xr:uid="{088C2BBA-09B1-438A-AF16-2DE0DA7E3A75}"/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4316-A209-4933-A5D1-51A73701913B}">
  <dimension ref="A1:H145"/>
  <sheetViews>
    <sheetView zoomScaleNormal="100" workbookViewId="0">
      <selection sqref="A1:G85"/>
    </sheetView>
  </sheetViews>
  <sheetFormatPr defaultColWidth="9.140625" defaultRowHeight="15.75" x14ac:dyDescent="0.25"/>
  <cols>
    <col min="1" max="2" width="21.5703125" style="2" customWidth="1"/>
    <col min="3" max="3" width="60.85546875" style="2" customWidth="1"/>
    <col min="4" max="4" width="12.140625" style="10" customWidth="1"/>
    <col min="5" max="5" width="12.5703125" style="2" bestFit="1" customWidth="1"/>
    <col min="6" max="7" width="32.7109375" style="2" customWidth="1"/>
    <col min="8" max="8" width="17.28515625" style="2" customWidth="1"/>
    <col min="9" max="9" width="12.7109375" style="2" customWidth="1"/>
    <col min="10" max="16384" width="9.140625" style="2"/>
  </cols>
  <sheetData>
    <row r="1" spans="1:7" ht="35.25" customHeight="1" x14ac:dyDescent="0.25">
      <c r="A1" s="214" t="s">
        <v>0</v>
      </c>
      <c r="B1" s="215" t="s">
        <v>1</v>
      </c>
      <c r="C1" s="214" t="s">
        <v>2</v>
      </c>
      <c r="D1" s="214" t="s">
        <v>3</v>
      </c>
      <c r="E1" s="214" t="s">
        <v>4</v>
      </c>
      <c r="F1" s="214" t="s">
        <v>5</v>
      </c>
      <c r="G1" s="22" t="s">
        <v>6</v>
      </c>
    </row>
    <row r="2" spans="1:7" ht="16.5" x14ac:dyDescent="0.25">
      <c r="A2" s="216" t="s">
        <v>7</v>
      </c>
      <c r="B2" s="216" t="s">
        <v>8</v>
      </c>
      <c r="C2" s="217" t="s">
        <v>9</v>
      </c>
      <c r="D2" s="218" t="s">
        <v>10</v>
      </c>
      <c r="E2" s="219" t="s">
        <v>11</v>
      </c>
      <c r="F2" s="220">
        <v>3.86</v>
      </c>
      <c r="G2" s="221">
        <f t="shared" ref="G2:G32" si="0">F2*4</f>
        <v>15.44</v>
      </c>
    </row>
    <row r="3" spans="1:7" ht="16.5" x14ac:dyDescent="0.25">
      <c r="A3" s="222" t="s">
        <v>12</v>
      </c>
      <c r="B3" s="222" t="s">
        <v>8</v>
      </c>
      <c r="C3" s="223" t="s">
        <v>9</v>
      </c>
      <c r="D3" s="224" t="s">
        <v>10</v>
      </c>
      <c r="E3" s="225" t="s">
        <v>13</v>
      </c>
      <c r="F3" s="226">
        <v>3.82</v>
      </c>
      <c r="G3" s="227">
        <f t="shared" si="0"/>
        <v>15.28</v>
      </c>
    </row>
    <row r="4" spans="1:7" ht="16.5" x14ac:dyDescent="0.25">
      <c r="A4" s="216" t="s">
        <v>14</v>
      </c>
      <c r="B4" s="216" t="s">
        <v>8</v>
      </c>
      <c r="C4" s="217" t="s">
        <v>15</v>
      </c>
      <c r="D4" s="218" t="s">
        <v>16</v>
      </c>
      <c r="E4" s="219" t="s">
        <v>17</v>
      </c>
      <c r="F4" s="220">
        <v>3.82</v>
      </c>
      <c r="G4" s="221">
        <f t="shared" si="0"/>
        <v>15.28</v>
      </c>
    </row>
    <row r="5" spans="1:7" ht="16.5" x14ac:dyDescent="0.25">
      <c r="A5" s="222" t="s">
        <v>14</v>
      </c>
      <c r="B5" s="222" t="s">
        <v>8</v>
      </c>
      <c r="C5" s="223" t="s">
        <v>18</v>
      </c>
      <c r="D5" s="224" t="s">
        <v>19</v>
      </c>
      <c r="E5" s="225" t="s">
        <v>17</v>
      </c>
      <c r="F5" s="226">
        <v>4.1500000000000004</v>
      </c>
      <c r="G5" s="227">
        <f t="shared" si="0"/>
        <v>16.600000000000001</v>
      </c>
    </row>
    <row r="6" spans="1:7" ht="16.5" x14ac:dyDescent="0.25">
      <c r="A6" s="216" t="s">
        <v>20</v>
      </c>
      <c r="B6" s="216" t="s">
        <v>8</v>
      </c>
      <c r="C6" s="217" t="s">
        <v>21</v>
      </c>
      <c r="D6" s="218">
        <v>97537</v>
      </c>
      <c r="E6" s="219" t="s">
        <v>13</v>
      </c>
      <c r="F6" s="220">
        <v>4.88</v>
      </c>
      <c r="G6" s="221">
        <f t="shared" si="0"/>
        <v>19.52</v>
      </c>
    </row>
    <row r="7" spans="1:7" ht="16.5" x14ac:dyDescent="0.25">
      <c r="A7" s="222" t="s">
        <v>7</v>
      </c>
      <c r="B7" s="222" t="s">
        <v>8</v>
      </c>
      <c r="C7" s="223" t="s">
        <v>21</v>
      </c>
      <c r="D7" s="224" t="s">
        <v>22</v>
      </c>
      <c r="E7" s="225" t="s">
        <v>11</v>
      </c>
      <c r="F7" s="226">
        <v>4.88</v>
      </c>
      <c r="G7" s="227">
        <f t="shared" si="0"/>
        <v>19.52</v>
      </c>
    </row>
    <row r="8" spans="1:7" ht="16.5" x14ac:dyDescent="0.25">
      <c r="A8" s="216" t="s">
        <v>12</v>
      </c>
      <c r="B8" s="216" t="s">
        <v>8</v>
      </c>
      <c r="C8" s="217" t="s">
        <v>21</v>
      </c>
      <c r="D8" s="218" t="s">
        <v>22</v>
      </c>
      <c r="E8" s="219" t="s">
        <v>13</v>
      </c>
      <c r="F8" s="220">
        <v>3.62</v>
      </c>
      <c r="G8" s="221">
        <f t="shared" si="0"/>
        <v>14.48</v>
      </c>
    </row>
    <row r="9" spans="1:7" ht="16.5" x14ac:dyDescent="0.25">
      <c r="A9" s="222" t="s">
        <v>20</v>
      </c>
      <c r="B9" s="222" t="s">
        <v>8</v>
      </c>
      <c r="C9" s="223" t="s">
        <v>23</v>
      </c>
      <c r="D9" s="224" t="s">
        <v>24</v>
      </c>
      <c r="E9" s="225" t="s">
        <v>13</v>
      </c>
      <c r="F9" s="226">
        <v>40.67</v>
      </c>
      <c r="G9" s="227">
        <f t="shared" si="0"/>
        <v>162.68</v>
      </c>
    </row>
    <row r="10" spans="1:7" ht="16.5" x14ac:dyDescent="0.25">
      <c r="A10" s="216" t="s">
        <v>7</v>
      </c>
      <c r="B10" s="216" t="s">
        <v>8</v>
      </c>
      <c r="C10" s="217" t="s">
        <v>25</v>
      </c>
      <c r="D10" s="218" t="s">
        <v>24</v>
      </c>
      <c r="E10" s="219" t="s">
        <v>11</v>
      </c>
      <c r="F10" s="220">
        <v>40.67</v>
      </c>
      <c r="G10" s="221">
        <f t="shared" si="0"/>
        <v>162.68</v>
      </c>
    </row>
    <row r="11" spans="1:7" ht="16.5" x14ac:dyDescent="0.25">
      <c r="A11" s="222" t="s">
        <v>12</v>
      </c>
      <c r="B11" s="222" t="s">
        <v>8</v>
      </c>
      <c r="C11" s="223" t="s">
        <v>26</v>
      </c>
      <c r="D11" s="224" t="s">
        <v>24</v>
      </c>
      <c r="E11" s="225" t="s">
        <v>13</v>
      </c>
      <c r="F11" s="226">
        <v>40.24</v>
      </c>
      <c r="G11" s="227">
        <f t="shared" si="0"/>
        <v>160.96</v>
      </c>
    </row>
    <row r="12" spans="1:7" ht="16.5" x14ac:dyDescent="0.25">
      <c r="A12" s="216" t="s">
        <v>27</v>
      </c>
      <c r="B12" s="216" t="s">
        <v>8</v>
      </c>
      <c r="C12" s="217" t="s">
        <v>28</v>
      </c>
      <c r="D12" s="218">
        <v>97537</v>
      </c>
      <c r="E12" s="219" t="s">
        <v>13</v>
      </c>
      <c r="F12" s="220">
        <v>5.32</v>
      </c>
      <c r="G12" s="221">
        <f t="shared" si="0"/>
        <v>21.28</v>
      </c>
    </row>
    <row r="13" spans="1:7" ht="16.5" x14ac:dyDescent="0.25">
      <c r="A13" s="222" t="s">
        <v>27</v>
      </c>
      <c r="B13" s="222" t="s">
        <v>8</v>
      </c>
      <c r="C13" s="223" t="s">
        <v>29</v>
      </c>
      <c r="D13" s="224">
        <v>97537</v>
      </c>
      <c r="E13" s="225" t="s">
        <v>13</v>
      </c>
      <c r="F13" s="226">
        <v>6.6</v>
      </c>
      <c r="G13" s="227">
        <f t="shared" si="0"/>
        <v>26.4</v>
      </c>
    </row>
    <row r="14" spans="1:7" ht="16.5" x14ac:dyDescent="0.25">
      <c r="A14" s="216" t="s">
        <v>27</v>
      </c>
      <c r="B14" s="216" t="s">
        <v>8</v>
      </c>
      <c r="C14" s="217" t="s">
        <v>30</v>
      </c>
      <c r="D14" s="218">
        <v>97535</v>
      </c>
      <c r="E14" s="219" t="s">
        <v>13</v>
      </c>
      <c r="F14" s="220">
        <v>10.65</v>
      </c>
      <c r="G14" s="221">
        <f t="shared" si="0"/>
        <v>42.6</v>
      </c>
    </row>
    <row r="15" spans="1:7" ht="16.5" x14ac:dyDescent="0.25">
      <c r="A15" s="222" t="s">
        <v>27</v>
      </c>
      <c r="B15" s="222" t="s">
        <v>8</v>
      </c>
      <c r="C15" s="223" t="s">
        <v>31</v>
      </c>
      <c r="D15" s="224">
        <v>97535</v>
      </c>
      <c r="E15" s="225" t="s">
        <v>13</v>
      </c>
      <c r="F15" s="226">
        <v>13.2</v>
      </c>
      <c r="G15" s="227">
        <f t="shared" si="0"/>
        <v>52.8</v>
      </c>
    </row>
    <row r="16" spans="1:7" ht="16.5" x14ac:dyDescent="0.25">
      <c r="A16" s="216" t="s">
        <v>27</v>
      </c>
      <c r="B16" s="216" t="s">
        <v>8</v>
      </c>
      <c r="C16" s="217" t="s">
        <v>32</v>
      </c>
      <c r="D16" s="218" t="s">
        <v>33</v>
      </c>
      <c r="E16" s="219" t="s">
        <v>13</v>
      </c>
      <c r="F16" s="220">
        <v>10.65</v>
      </c>
      <c r="G16" s="221">
        <f t="shared" si="0"/>
        <v>42.6</v>
      </c>
    </row>
    <row r="17" spans="1:7" ht="16.5" x14ac:dyDescent="0.25">
      <c r="A17" s="222" t="s">
        <v>7</v>
      </c>
      <c r="B17" s="222" t="s">
        <v>8</v>
      </c>
      <c r="C17" s="223" t="s">
        <v>34</v>
      </c>
      <c r="D17" s="224">
        <v>97535</v>
      </c>
      <c r="E17" s="225" t="s">
        <v>11</v>
      </c>
      <c r="F17" s="226">
        <v>6.73</v>
      </c>
      <c r="G17" s="227">
        <f t="shared" si="0"/>
        <v>26.92</v>
      </c>
    </row>
    <row r="18" spans="1:7" ht="16.5" x14ac:dyDescent="0.25">
      <c r="A18" s="216" t="s">
        <v>12</v>
      </c>
      <c r="B18" s="216" t="s">
        <v>8</v>
      </c>
      <c r="C18" s="217" t="s">
        <v>35</v>
      </c>
      <c r="D18" s="218">
        <v>97535</v>
      </c>
      <c r="E18" s="219" t="s">
        <v>13</v>
      </c>
      <c r="F18" s="220">
        <v>6.7</v>
      </c>
      <c r="G18" s="221">
        <f t="shared" si="0"/>
        <v>26.8</v>
      </c>
    </row>
    <row r="19" spans="1:7" ht="16.5" x14ac:dyDescent="0.25">
      <c r="A19" s="222" t="s">
        <v>36</v>
      </c>
      <c r="B19" s="222" t="s">
        <v>8</v>
      </c>
      <c r="C19" s="223" t="s">
        <v>37</v>
      </c>
      <c r="D19" s="224" t="s">
        <v>38</v>
      </c>
      <c r="E19" s="225" t="s">
        <v>13</v>
      </c>
      <c r="F19" s="226">
        <v>7.37</v>
      </c>
      <c r="G19" s="227">
        <f t="shared" si="0"/>
        <v>29.48</v>
      </c>
    </row>
    <row r="20" spans="1:7" ht="16.5" x14ac:dyDescent="0.25">
      <c r="A20" s="216" t="s">
        <v>36</v>
      </c>
      <c r="B20" s="216" t="s">
        <v>8</v>
      </c>
      <c r="C20" s="223" t="s">
        <v>39</v>
      </c>
      <c r="D20" s="224" t="s">
        <v>40</v>
      </c>
      <c r="E20" s="219" t="s">
        <v>13</v>
      </c>
      <c r="F20" s="226">
        <v>7.37</v>
      </c>
      <c r="G20" s="227">
        <f t="shared" si="0"/>
        <v>29.48</v>
      </c>
    </row>
    <row r="21" spans="1:7" ht="16.5" x14ac:dyDescent="0.25">
      <c r="A21" s="222" t="s">
        <v>20</v>
      </c>
      <c r="B21" s="222" t="s">
        <v>8</v>
      </c>
      <c r="C21" s="223" t="s">
        <v>41</v>
      </c>
      <c r="D21" s="224" t="s">
        <v>42</v>
      </c>
      <c r="E21" s="225" t="s">
        <v>13</v>
      </c>
      <c r="F21" s="226">
        <v>6.73</v>
      </c>
      <c r="G21" s="227">
        <f t="shared" si="0"/>
        <v>26.92</v>
      </c>
    </row>
    <row r="22" spans="1:7" ht="16.5" x14ac:dyDescent="0.25">
      <c r="A22" s="216" t="s">
        <v>36</v>
      </c>
      <c r="B22" s="216" t="s">
        <v>8</v>
      </c>
      <c r="C22" s="223" t="s">
        <v>43</v>
      </c>
      <c r="D22" s="224" t="s">
        <v>44</v>
      </c>
      <c r="E22" s="219" t="s">
        <v>13</v>
      </c>
      <c r="F22" s="226">
        <v>29.95</v>
      </c>
      <c r="G22" s="227">
        <f t="shared" si="0"/>
        <v>119.8</v>
      </c>
    </row>
    <row r="23" spans="1:7" ht="16.5" x14ac:dyDescent="0.25">
      <c r="A23" s="222" t="s">
        <v>27</v>
      </c>
      <c r="B23" s="222" t="s">
        <v>8</v>
      </c>
      <c r="C23" s="223" t="s">
        <v>45</v>
      </c>
      <c r="D23" s="224" t="s">
        <v>33</v>
      </c>
      <c r="E23" s="225" t="s">
        <v>13</v>
      </c>
      <c r="F23" s="226">
        <v>13.2</v>
      </c>
      <c r="G23" s="227">
        <f t="shared" si="0"/>
        <v>52.8</v>
      </c>
    </row>
    <row r="24" spans="1:7" ht="16.5" x14ac:dyDescent="0.25">
      <c r="A24" s="216" t="s">
        <v>27</v>
      </c>
      <c r="B24" s="216" t="s">
        <v>8</v>
      </c>
      <c r="C24" s="217" t="s">
        <v>46</v>
      </c>
      <c r="D24" s="218" t="s">
        <v>47</v>
      </c>
      <c r="E24" s="219" t="s">
        <v>13</v>
      </c>
      <c r="F24" s="220">
        <v>29.95</v>
      </c>
      <c r="G24" s="221">
        <f t="shared" si="0"/>
        <v>119.8</v>
      </c>
    </row>
    <row r="25" spans="1:7" ht="16.5" x14ac:dyDescent="0.25">
      <c r="A25" s="222" t="s">
        <v>27</v>
      </c>
      <c r="B25" s="222" t="s">
        <v>8</v>
      </c>
      <c r="C25" s="223" t="s">
        <v>48</v>
      </c>
      <c r="D25" s="224" t="s">
        <v>49</v>
      </c>
      <c r="E25" s="225" t="s">
        <v>13</v>
      </c>
      <c r="F25" s="226">
        <v>29.95</v>
      </c>
      <c r="G25" s="227">
        <f t="shared" si="0"/>
        <v>119.8</v>
      </c>
    </row>
    <row r="26" spans="1:7" ht="16.5" x14ac:dyDescent="0.25">
      <c r="A26" s="216" t="s">
        <v>27</v>
      </c>
      <c r="B26" s="216" t="s">
        <v>8</v>
      </c>
      <c r="C26" s="217" t="s">
        <v>50</v>
      </c>
      <c r="D26" s="218" t="s">
        <v>51</v>
      </c>
      <c r="E26" s="219" t="s">
        <v>13</v>
      </c>
      <c r="F26" s="220">
        <v>29.95</v>
      </c>
      <c r="G26" s="221">
        <f t="shared" si="0"/>
        <v>119.8</v>
      </c>
    </row>
    <row r="27" spans="1:7" ht="16.5" x14ac:dyDescent="0.25">
      <c r="A27" s="222" t="s">
        <v>27</v>
      </c>
      <c r="B27" s="222" t="s">
        <v>8</v>
      </c>
      <c r="C27" s="223" t="s">
        <v>52</v>
      </c>
      <c r="D27" s="224" t="s">
        <v>53</v>
      </c>
      <c r="E27" s="225" t="s">
        <v>13</v>
      </c>
      <c r="F27" s="226">
        <v>29.95</v>
      </c>
      <c r="G27" s="227">
        <f t="shared" si="0"/>
        <v>119.8</v>
      </c>
    </row>
    <row r="28" spans="1:7" ht="16.5" x14ac:dyDescent="0.25">
      <c r="A28" s="216" t="s">
        <v>27</v>
      </c>
      <c r="B28" s="216" t="s">
        <v>8</v>
      </c>
      <c r="C28" s="217" t="s">
        <v>54</v>
      </c>
      <c r="D28" s="218" t="s">
        <v>22</v>
      </c>
      <c r="E28" s="219" t="s">
        <v>13</v>
      </c>
      <c r="F28" s="220">
        <v>3.62</v>
      </c>
      <c r="G28" s="221">
        <f t="shared" si="0"/>
        <v>14.48</v>
      </c>
    </row>
    <row r="29" spans="1:7" ht="16.5" x14ac:dyDescent="0.25">
      <c r="A29" s="222" t="s">
        <v>27</v>
      </c>
      <c r="B29" s="222" t="s">
        <v>8</v>
      </c>
      <c r="C29" s="223" t="s">
        <v>55</v>
      </c>
      <c r="D29" s="224" t="s">
        <v>10</v>
      </c>
      <c r="E29" s="225" t="s">
        <v>13</v>
      </c>
      <c r="F29" s="226">
        <v>3.99</v>
      </c>
      <c r="G29" s="227">
        <f t="shared" si="0"/>
        <v>15.96</v>
      </c>
    </row>
    <row r="30" spans="1:7" ht="16.5" x14ac:dyDescent="0.25">
      <c r="A30" s="216" t="s">
        <v>12</v>
      </c>
      <c r="B30" s="216" t="s">
        <v>8</v>
      </c>
      <c r="C30" s="217" t="s">
        <v>56</v>
      </c>
      <c r="D30" s="218">
        <v>97535</v>
      </c>
      <c r="E30" s="219" t="s">
        <v>13</v>
      </c>
      <c r="F30" s="220">
        <v>8.31</v>
      </c>
      <c r="G30" s="221">
        <f t="shared" si="0"/>
        <v>33.24</v>
      </c>
    </row>
    <row r="31" spans="1:7" ht="16.5" x14ac:dyDescent="0.25">
      <c r="A31" s="222" t="s">
        <v>7</v>
      </c>
      <c r="B31" s="222" t="s">
        <v>8</v>
      </c>
      <c r="C31" s="223" t="s">
        <v>57</v>
      </c>
      <c r="D31" s="224">
        <v>97535</v>
      </c>
      <c r="E31" s="225" t="s">
        <v>11</v>
      </c>
      <c r="F31" s="226">
        <v>8.34</v>
      </c>
      <c r="G31" s="227">
        <f t="shared" si="0"/>
        <v>33.36</v>
      </c>
    </row>
    <row r="32" spans="1:7" ht="16.5" x14ac:dyDescent="0.25">
      <c r="A32" s="216" t="s">
        <v>20</v>
      </c>
      <c r="B32" s="216" t="s">
        <v>8</v>
      </c>
      <c r="C32" s="217" t="s">
        <v>58</v>
      </c>
      <c r="D32" s="218" t="s">
        <v>42</v>
      </c>
      <c r="E32" s="219" t="s">
        <v>13</v>
      </c>
      <c r="F32" s="228">
        <v>8.34</v>
      </c>
      <c r="G32" s="229">
        <f t="shared" si="0"/>
        <v>33.36</v>
      </c>
    </row>
    <row r="33" spans="1:7" ht="16.5" x14ac:dyDescent="0.25">
      <c r="A33" s="222" t="s">
        <v>27</v>
      </c>
      <c r="B33" s="222" t="s">
        <v>8</v>
      </c>
      <c r="C33" s="223" t="s">
        <v>59</v>
      </c>
      <c r="D33" s="224" t="s">
        <v>60</v>
      </c>
      <c r="E33" s="225" t="s">
        <v>61</v>
      </c>
      <c r="F33" s="226">
        <v>215.09</v>
      </c>
      <c r="G33" s="227">
        <f t="shared" ref="G33:G43" si="1">F33/24</f>
        <v>8.9620833333333341</v>
      </c>
    </row>
    <row r="34" spans="1:7" ht="16.5" x14ac:dyDescent="0.25">
      <c r="A34" s="216" t="s">
        <v>27</v>
      </c>
      <c r="B34" s="216" t="s">
        <v>8</v>
      </c>
      <c r="C34" s="217" t="s">
        <v>62</v>
      </c>
      <c r="D34" s="218" t="s">
        <v>63</v>
      </c>
      <c r="E34" s="219" t="s">
        <v>61</v>
      </c>
      <c r="F34" s="220">
        <v>284.57</v>
      </c>
      <c r="G34" s="221">
        <f t="shared" si="1"/>
        <v>11.857083333333334</v>
      </c>
    </row>
    <row r="35" spans="1:7" ht="16.5" x14ac:dyDescent="0.25">
      <c r="A35" s="222" t="s">
        <v>27</v>
      </c>
      <c r="B35" s="222" t="s">
        <v>8</v>
      </c>
      <c r="C35" s="223" t="s">
        <v>64</v>
      </c>
      <c r="D35" s="224" t="s">
        <v>65</v>
      </c>
      <c r="E35" s="225" t="s">
        <v>61</v>
      </c>
      <c r="F35" s="226">
        <v>129.91</v>
      </c>
      <c r="G35" s="227">
        <f t="shared" si="1"/>
        <v>5.4129166666666668</v>
      </c>
    </row>
    <row r="36" spans="1:7" ht="16.5" x14ac:dyDescent="0.25">
      <c r="A36" s="216" t="s">
        <v>27</v>
      </c>
      <c r="B36" s="216" t="s">
        <v>8</v>
      </c>
      <c r="C36" s="217" t="s">
        <v>66</v>
      </c>
      <c r="D36" s="218" t="s">
        <v>67</v>
      </c>
      <c r="E36" s="219" t="s">
        <v>61</v>
      </c>
      <c r="F36" s="220">
        <v>198.7</v>
      </c>
      <c r="G36" s="221">
        <f t="shared" si="1"/>
        <v>8.2791666666666668</v>
      </c>
    </row>
    <row r="37" spans="1:7" ht="16.5" x14ac:dyDescent="0.25">
      <c r="A37" s="222" t="s">
        <v>36</v>
      </c>
      <c r="B37" s="222" t="s">
        <v>8</v>
      </c>
      <c r="C37" s="223" t="s">
        <v>68</v>
      </c>
      <c r="D37" s="224" t="s">
        <v>69</v>
      </c>
      <c r="E37" s="225" t="s">
        <v>61</v>
      </c>
      <c r="F37" s="226">
        <v>550</v>
      </c>
      <c r="G37" s="227">
        <f t="shared" si="1"/>
        <v>22.916666666666668</v>
      </c>
    </row>
    <row r="38" spans="1:7" ht="16.5" x14ac:dyDescent="0.25">
      <c r="A38" s="216" t="s">
        <v>20</v>
      </c>
      <c r="B38" s="216" t="s">
        <v>8</v>
      </c>
      <c r="C38" s="217" t="s">
        <v>70</v>
      </c>
      <c r="D38" s="218" t="s">
        <v>67</v>
      </c>
      <c r="E38" s="219" t="s">
        <v>61</v>
      </c>
      <c r="F38" s="220">
        <v>300</v>
      </c>
      <c r="G38" s="221">
        <f t="shared" si="1"/>
        <v>12.5</v>
      </c>
    </row>
    <row r="39" spans="1:7" ht="16.5" x14ac:dyDescent="0.25">
      <c r="A39" s="222" t="s">
        <v>7</v>
      </c>
      <c r="B39" s="222" t="s">
        <v>8</v>
      </c>
      <c r="C39" s="223" t="s">
        <v>71</v>
      </c>
      <c r="D39" s="224" t="s">
        <v>67</v>
      </c>
      <c r="E39" s="225" t="s">
        <v>61</v>
      </c>
      <c r="F39" s="226">
        <v>300</v>
      </c>
      <c r="G39" s="227">
        <f t="shared" si="1"/>
        <v>12.5</v>
      </c>
    </row>
    <row r="40" spans="1:7" ht="16.5" x14ac:dyDescent="0.25">
      <c r="A40" s="216" t="s">
        <v>20</v>
      </c>
      <c r="B40" s="216" t="s">
        <v>8</v>
      </c>
      <c r="C40" s="217" t="s">
        <v>72</v>
      </c>
      <c r="D40" s="218" t="s">
        <v>73</v>
      </c>
      <c r="E40" s="219" t="s">
        <v>61</v>
      </c>
      <c r="F40" s="220">
        <v>225</v>
      </c>
      <c r="G40" s="221">
        <f t="shared" si="1"/>
        <v>9.375</v>
      </c>
    </row>
    <row r="41" spans="1:7" ht="16.5" x14ac:dyDescent="0.25">
      <c r="A41" s="222" t="s">
        <v>7</v>
      </c>
      <c r="B41" s="222" t="s">
        <v>8</v>
      </c>
      <c r="C41" s="223" t="s">
        <v>74</v>
      </c>
      <c r="D41" s="224" t="s">
        <v>73</v>
      </c>
      <c r="E41" s="225" t="s">
        <v>61</v>
      </c>
      <c r="F41" s="226">
        <v>225</v>
      </c>
      <c r="G41" s="227">
        <f t="shared" si="1"/>
        <v>9.375</v>
      </c>
    </row>
    <row r="42" spans="1:7" ht="16.5" x14ac:dyDescent="0.25">
      <c r="A42" s="216" t="s">
        <v>20</v>
      </c>
      <c r="B42" s="216" t="s">
        <v>8</v>
      </c>
      <c r="C42" s="217" t="s">
        <v>75</v>
      </c>
      <c r="D42" s="218" t="s">
        <v>76</v>
      </c>
      <c r="E42" s="219" t="s">
        <v>61</v>
      </c>
      <c r="F42" s="220">
        <v>112.5</v>
      </c>
      <c r="G42" s="221">
        <f t="shared" si="1"/>
        <v>4.6875</v>
      </c>
    </row>
    <row r="43" spans="1:7" ht="16.5" x14ac:dyDescent="0.25">
      <c r="A43" s="222" t="s">
        <v>7</v>
      </c>
      <c r="B43" s="222" t="s">
        <v>8</v>
      </c>
      <c r="C43" s="223" t="s">
        <v>77</v>
      </c>
      <c r="D43" s="224" t="s">
        <v>76</v>
      </c>
      <c r="E43" s="225" t="s">
        <v>61</v>
      </c>
      <c r="F43" s="226">
        <v>112.5</v>
      </c>
      <c r="G43" s="227">
        <f t="shared" si="1"/>
        <v>4.6875</v>
      </c>
    </row>
    <row r="44" spans="1:7" ht="16.5" x14ac:dyDescent="0.25">
      <c r="A44" s="216" t="s">
        <v>20</v>
      </c>
      <c r="B44" s="216" t="s">
        <v>8</v>
      </c>
      <c r="C44" s="217" t="s">
        <v>78</v>
      </c>
      <c r="D44" s="218" t="s">
        <v>79</v>
      </c>
      <c r="E44" s="219" t="s">
        <v>13</v>
      </c>
      <c r="F44" s="220">
        <v>10.54</v>
      </c>
      <c r="G44" s="229">
        <f>F44*4</f>
        <v>42.16</v>
      </c>
    </row>
    <row r="45" spans="1:7" ht="16.5" x14ac:dyDescent="0.25">
      <c r="A45" s="222" t="s">
        <v>7</v>
      </c>
      <c r="B45" s="222" t="s">
        <v>8</v>
      </c>
      <c r="C45" s="223" t="s">
        <v>78</v>
      </c>
      <c r="D45" s="224" t="s">
        <v>79</v>
      </c>
      <c r="E45" s="225" t="s">
        <v>11</v>
      </c>
      <c r="F45" s="226">
        <v>10.54</v>
      </c>
      <c r="G45" s="230">
        <f>F45*4</f>
        <v>42.16</v>
      </c>
    </row>
    <row r="46" spans="1:7" ht="16.5" x14ac:dyDescent="0.25">
      <c r="A46" s="216" t="s">
        <v>27</v>
      </c>
      <c r="B46" s="216" t="s">
        <v>8</v>
      </c>
      <c r="C46" s="217" t="s">
        <v>78</v>
      </c>
      <c r="D46" s="218" t="s">
        <v>80</v>
      </c>
      <c r="E46" s="219" t="s">
        <v>13</v>
      </c>
      <c r="F46" s="220">
        <v>13.65</v>
      </c>
      <c r="G46" s="229">
        <f>F46*4</f>
        <v>54.6</v>
      </c>
    </row>
    <row r="47" spans="1:7" ht="16.5" x14ac:dyDescent="0.25">
      <c r="A47" s="222" t="s">
        <v>12</v>
      </c>
      <c r="B47" s="222" t="s">
        <v>8</v>
      </c>
      <c r="C47" s="223" t="s">
        <v>81</v>
      </c>
      <c r="D47" s="224" t="s">
        <v>79</v>
      </c>
      <c r="E47" s="225" t="s">
        <v>13</v>
      </c>
      <c r="F47" s="226">
        <v>10.54</v>
      </c>
      <c r="G47" s="230">
        <f>F47*4</f>
        <v>42.16</v>
      </c>
    </row>
    <row r="48" spans="1:7" ht="16.5" x14ac:dyDescent="0.25">
      <c r="A48" s="216" t="s">
        <v>27</v>
      </c>
      <c r="B48" s="216" t="s">
        <v>8</v>
      </c>
      <c r="C48" s="217" t="s">
        <v>82</v>
      </c>
      <c r="D48" s="218" t="s">
        <v>83</v>
      </c>
      <c r="E48" s="219" t="s">
        <v>61</v>
      </c>
      <c r="F48" s="220">
        <v>105.15</v>
      </c>
      <c r="G48" s="221">
        <f>F48/24</f>
        <v>4.3812500000000005</v>
      </c>
    </row>
    <row r="49" spans="1:7" ht="16.5" x14ac:dyDescent="0.25">
      <c r="A49" s="222" t="s">
        <v>7</v>
      </c>
      <c r="B49" s="222" t="s">
        <v>84</v>
      </c>
      <c r="C49" s="223" t="s">
        <v>85</v>
      </c>
      <c r="D49" s="224" t="s">
        <v>86</v>
      </c>
      <c r="E49" s="225" t="s">
        <v>11</v>
      </c>
      <c r="F49" s="226">
        <v>30.25</v>
      </c>
      <c r="G49" s="230">
        <f t="shared" ref="G49:G84" si="2">F49*4</f>
        <v>121</v>
      </c>
    </row>
    <row r="50" spans="1:7" ht="16.5" x14ac:dyDescent="0.25">
      <c r="A50" s="216" t="s">
        <v>87</v>
      </c>
      <c r="B50" s="216" t="s">
        <v>84</v>
      </c>
      <c r="C50" s="217" t="s">
        <v>88</v>
      </c>
      <c r="D50" s="218">
        <v>559</v>
      </c>
      <c r="E50" s="219" t="s">
        <v>13</v>
      </c>
      <c r="F50" s="231">
        <v>11.58</v>
      </c>
      <c r="G50" s="229">
        <f t="shared" si="2"/>
        <v>46.32</v>
      </c>
    </row>
    <row r="51" spans="1:7" ht="16.5" x14ac:dyDescent="0.25">
      <c r="A51" s="222" t="s">
        <v>87</v>
      </c>
      <c r="B51" s="222" t="s">
        <v>84</v>
      </c>
      <c r="C51" s="223" t="s">
        <v>89</v>
      </c>
      <c r="D51" s="224">
        <v>552</v>
      </c>
      <c r="E51" s="225" t="s">
        <v>13</v>
      </c>
      <c r="F51" s="232">
        <v>15.99</v>
      </c>
      <c r="G51" s="230">
        <f t="shared" si="2"/>
        <v>63.96</v>
      </c>
    </row>
    <row r="52" spans="1:7" ht="16.5" x14ac:dyDescent="0.25">
      <c r="A52" s="216" t="s">
        <v>87</v>
      </c>
      <c r="B52" s="216" t="s">
        <v>84</v>
      </c>
      <c r="C52" s="217" t="s">
        <v>90</v>
      </c>
      <c r="D52" s="218">
        <v>410</v>
      </c>
      <c r="E52" s="219" t="s">
        <v>13</v>
      </c>
      <c r="F52" s="231">
        <v>13.36</v>
      </c>
      <c r="G52" s="229">
        <f t="shared" si="2"/>
        <v>53.44</v>
      </c>
    </row>
    <row r="53" spans="1:7" ht="16.5" x14ac:dyDescent="0.25">
      <c r="A53" s="222" t="s">
        <v>12</v>
      </c>
      <c r="B53" s="222" t="s">
        <v>91</v>
      </c>
      <c r="C53" s="223" t="s">
        <v>92</v>
      </c>
      <c r="D53" s="224" t="s">
        <v>93</v>
      </c>
      <c r="E53" s="225" t="s">
        <v>13</v>
      </c>
      <c r="F53" s="226">
        <v>7.87</v>
      </c>
      <c r="G53" s="230">
        <f t="shared" si="2"/>
        <v>31.48</v>
      </c>
    </row>
    <row r="54" spans="1:7" ht="16.5" x14ac:dyDescent="0.25">
      <c r="A54" s="216" t="s">
        <v>12</v>
      </c>
      <c r="B54" s="216" t="s">
        <v>91</v>
      </c>
      <c r="C54" s="217" t="s">
        <v>94</v>
      </c>
      <c r="D54" s="218" t="s">
        <v>93</v>
      </c>
      <c r="E54" s="219" t="s">
        <v>13</v>
      </c>
      <c r="F54" s="220">
        <v>9.75</v>
      </c>
      <c r="G54" s="229">
        <f t="shared" si="2"/>
        <v>39</v>
      </c>
    </row>
    <row r="55" spans="1:7" ht="16.5" x14ac:dyDescent="0.25">
      <c r="A55" s="222" t="s">
        <v>14</v>
      </c>
      <c r="B55" s="222" t="s">
        <v>95</v>
      </c>
      <c r="C55" s="223" t="s">
        <v>96</v>
      </c>
      <c r="D55" s="224" t="s">
        <v>97</v>
      </c>
      <c r="E55" s="225" t="s">
        <v>17</v>
      </c>
      <c r="F55" s="226">
        <v>7.26</v>
      </c>
      <c r="G55" s="230">
        <f t="shared" si="2"/>
        <v>29.04</v>
      </c>
    </row>
    <row r="56" spans="1:7" ht="16.5" x14ac:dyDescent="0.25">
      <c r="A56" s="216" t="s">
        <v>14</v>
      </c>
      <c r="B56" s="216" t="s">
        <v>95</v>
      </c>
      <c r="C56" s="217" t="s">
        <v>98</v>
      </c>
      <c r="D56" s="218" t="s">
        <v>97</v>
      </c>
      <c r="E56" s="219" t="s">
        <v>17</v>
      </c>
      <c r="F56" s="220">
        <v>9</v>
      </c>
      <c r="G56" s="229">
        <f t="shared" si="2"/>
        <v>36</v>
      </c>
    </row>
    <row r="57" spans="1:7" ht="16.5" x14ac:dyDescent="0.25">
      <c r="A57" s="222" t="s">
        <v>12</v>
      </c>
      <c r="B57" s="222" t="s">
        <v>95</v>
      </c>
      <c r="C57" s="223" t="s">
        <v>96</v>
      </c>
      <c r="D57" s="233" t="s">
        <v>99</v>
      </c>
      <c r="E57" s="225" t="s">
        <v>13</v>
      </c>
      <c r="F57" s="226">
        <v>6.36</v>
      </c>
      <c r="G57" s="230">
        <f t="shared" si="2"/>
        <v>25.44</v>
      </c>
    </row>
    <row r="58" spans="1:7" ht="16.5" x14ac:dyDescent="0.25">
      <c r="A58" s="216" t="s">
        <v>14</v>
      </c>
      <c r="B58" s="216" t="s">
        <v>95</v>
      </c>
      <c r="C58" s="217" t="s">
        <v>100</v>
      </c>
      <c r="D58" s="234" t="s">
        <v>101</v>
      </c>
      <c r="E58" s="219" t="s">
        <v>17</v>
      </c>
      <c r="F58" s="231">
        <v>5.92</v>
      </c>
      <c r="G58" s="229">
        <f t="shared" si="2"/>
        <v>23.68</v>
      </c>
    </row>
    <row r="59" spans="1:7" ht="16.5" x14ac:dyDescent="0.25">
      <c r="A59" s="222" t="s">
        <v>27</v>
      </c>
      <c r="B59" s="222" t="s">
        <v>95</v>
      </c>
      <c r="C59" s="223" t="s">
        <v>102</v>
      </c>
      <c r="D59" s="224" t="s">
        <v>103</v>
      </c>
      <c r="E59" s="225" t="s">
        <v>13</v>
      </c>
      <c r="F59" s="235">
        <v>7.37</v>
      </c>
      <c r="G59" s="230">
        <f t="shared" si="2"/>
        <v>29.48</v>
      </c>
    </row>
    <row r="60" spans="1:7" ht="16.5" x14ac:dyDescent="0.25">
      <c r="A60" s="216" t="s">
        <v>20</v>
      </c>
      <c r="B60" s="216" t="s">
        <v>95</v>
      </c>
      <c r="C60" s="217" t="s">
        <v>95</v>
      </c>
      <c r="D60" s="218">
        <v>97535</v>
      </c>
      <c r="E60" s="219" t="s">
        <v>13</v>
      </c>
      <c r="F60" s="220">
        <v>6.73</v>
      </c>
      <c r="G60" s="229">
        <f t="shared" si="2"/>
        <v>26.92</v>
      </c>
    </row>
    <row r="61" spans="1:7" ht="16.5" x14ac:dyDescent="0.25">
      <c r="A61" s="222" t="s">
        <v>12</v>
      </c>
      <c r="B61" s="222" t="s">
        <v>95</v>
      </c>
      <c r="C61" s="223" t="s">
        <v>104</v>
      </c>
      <c r="D61" s="224" t="s">
        <v>103</v>
      </c>
      <c r="E61" s="225" t="s">
        <v>13</v>
      </c>
      <c r="F61" s="226">
        <v>9.08</v>
      </c>
      <c r="G61" s="230">
        <f t="shared" si="2"/>
        <v>36.32</v>
      </c>
    </row>
    <row r="62" spans="1:7" ht="16.5" x14ac:dyDescent="0.25">
      <c r="A62" s="216" t="s">
        <v>27</v>
      </c>
      <c r="B62" s="216" t="s">
        <v>95</v>
      </c>
      <c r="C62" s="217" t="s">
        <v>105</v>
      </c>
      <c r="D62" s="218" t="s">
        <v>103</v>
      </c>
      <c r="E62" s="219" t="s">
        <v>13</v>
      </c>
      <c r="F62" s="228">
        <v>9.14</v>
      </c>
      <c r="G62" s="229">
        <f t="shared" si="2"/>
        <v>36.56</v>
      </c>
    </row>
    <row r="63" spans="1:7" ht="16.5" x14ac:dyDescent="0.25">
      <c r="A63" s="222" t="s">
        <v>20</v>
      </c>
      <c r="B63" s="222" t="s">
        <v>95</v>
      </c>
      <c r="C63" s="223" t="s">
        <v>106</v>
      </c>
      <c r="D63" s="224">
        <v>97535</v>
      </c>
      <c r="E63" s="225" t="s">
        <v>13</v>
      </c>
      <c r="F63" s="226">
        <v>8.34</v>
      </c>
      <c r="G63" s="230">
        <f t="shared" si="2"/>
        <v>33.36</v>
      </c>
    </row>
    <row r="64" spans="1:7" ht="16.5" x14ac:dyDescent="0.25">
      <c r="A64" s="216" t="s">
        <v>20</v>
      </c>
      <c r="B64" s="216" t="s">
        <v>95</v>
      </c>
      <c r="C64" s="217" t="s">
        <v>107</v>
      </c>
      <c r="D64" s="218" t="s">
        <v>108</v>
      </c>
      <c r="E64" s="219" t="s">
        <v>13</v>
      </c>
      <c r="F64" s="220">
        <v>5.92</v>
      </c>
      <c r="G64" s="229">
        <f t="shared" si="2"/>
        <v>23.68</v>
      </c>
    </row>
    <row r="65" spans="1:7" ht="16.5" x14ac:dyDescent="0.25">
      <c r="A65" s="222" t="s">
        <v>12</v>
      </c>
      <c r="B65" s="222" t="s">
        <v>95</v>
      </c>
      <c r="C65" s="223" t="s">
        <v>109</v>
      </c>
      <c r="D65" s="224" t="s">
        <v>103</v>
      </c>
      <c r="E65" s="225" t="s">
        <v>13</v>
      </c>
      <c r="F65" s="226">
        <v>11.25</v>
      </c>
      <c r="G65" s="230">
        <f t="shared" si="2"/>
        <v>45</v>
      </c>
    </row>
    <row r="66" spans="1:7" ht="16.5" x14ac:dyDescent="0.25">
      <c r="A66" s="216" t="s">
        <v>12</v>
      </c>
      <c r="B66" s="216" t="s">
        <v>95</v>
      </c>
      <c r="C66" s="217" t="s">
        <v>107</v>
      </c>
      <c r="D66" s="218" t="s">
        <v>108</v>
      </c>
      <c r="E66" s="219" t="s">
        <v>13</v>
      </c>
      <c r="F66" s="220">
        <v>5.92</v>
      </c>
      <c r="G66" s="229">
        <f t="shared" si="2"/>
        <v>23.68</v>
      </c>
    </row>
    <row r="67" spans="1:7" ht="16.5" x14ac:dyDescent="0.25">
      <c r="A67" s="222" t="s">
        <v>27</v>
      </c>
      <c r="B67" s="222" t="s">
        <v>95</v>
      </c>
      <c r="C67" s="223" t="s">
        <v>107</v>
      </c>
      <c r="D67" s="224" t="s">
        <v>108</v>
      </c>
      <c r="E67" s="225" t="s">
        <v>13</v>
      </c>
      <c r="F67" s="235">
        <v>5.92</v>
      </c>
      <c r="G67" s="230">
        <f t="shared" si="2"/>
        <v>23.68</v>
      </c>
    </row>
    <row r="68" spans="1:7" ht="16.5" x14ac:dyDescent="0.25">
      <c r="A68" s="216" t="s">
        <v>36</v>
      </c>
      <c r="B68" s="216" t="s">
        <v>95</v>
      </c>
      <c r="C68" s="217" t="s">
        <v>107</v>
      </c>
      <c r="D68" s="218" t="s">
        <v>110</v>
      </c>
      <c r="E68" s="219" t="s">
        <v>13</v>
      </c>
      <c r="F68" s="228">
        <v>5.92</v>
      </c>
      <c r="G68" s="229">
        <f t="shared" si="2"/>
        <v>23.68</v>
      </c>
    </row>
    <row r="69" spans="1:7" ht="16.5" x14ac:dyDescent="0.25">
      <c r="A69" s="222" t="s">
        <v>7</v>
      </c>
      <c r="B69" s="222" t="s">
        <v>95</v>
      </c>
      <c r="C69" s="223" t="s">
        <v>111</v>
      </c>
      <c r="D69" s="224" t="s">
        <v>108</v>
      </c>
      <c r="E69" s="225" t="s">
        <v>11</v>
      </c>
      <c r="F69" s="226">
        <v>5.92</v>
      </c>
      <c r="G69" s="230">
        <f t="shared" si="2"/>
        <v>23.68</v>
      </c>
    </row>
    <row r="70" spans="1:7" ht="16.5" x14ac:dyDescent="0.25">
      <c r="A70" s="216" t="s">
        <v>20</v>
      </c>
      <c r="B70" s="216" t="s">
        <v>95</v>
      </c>
      <c r="C70" s="217" t="s">
        <v>112</v>
      </c>
      <c r="D70" s="218" t="s">
        <v>113</v>
      </c>
      <c r="E70" s="219" t="s">
        <v>11</v>
      </c>
      <c r="F70" s="220">
        <v>5.92</v>
      </c>
      <c r="G70" s="229">
        <f t="shared" si="2"/>
        <v>23.68</v>
      </c>
    </row>
    <row r="71" spans="1:7" ht="16.5" x14ac:dyDescent="0.25">
      <c r="A71" s="222" t="s">
        <v>7</v>
      </c>
      <c r="B71" s="222" t="s">
        <v>95</v>
      </c>
      <c r="C71" s="223" t="s">
        <v>114</v>
      </c>
      <c r="D71" s="224" t="s">
        <v>108</v>
      </c>
      <c r="E71" s="225" t="s">
        <v>11</v>
      </c>
      <c r="F71" s="226">
        <v>6</v>
      </c>
      <c r="G71" s="230">
        <f t="shared" si="2"/>
        <v>24</v>
      </c>
    </row>
    <row r="72" spans="1:7" ht="16.5" x14ac:dyDescent="0.25">
      <c r="A72" s="216" t="s">
        <v>7</v>
      </c>
      <c r="B72" s="216" t="s">
        <v>95</v>
      </c>
      <c r="C72" s="217" t="s">
        <v>112</v>
      </c>
      <c r="D72" s="218" t="s">
        <v>113</v>
      </c>
      <c r="E72" s="219" t="s">
        <v>11</v>
      </c>
      <c r="F72" s="220">
        <v>5.92</v>
      </c>
      <c r="G72" s="229">
        <f t="shared" si="2"/>
        <v>23.68</v>
      </c>
    </row>
    <row r="73" spans="1:7" ht="16.5" x14ac:dyDescent="0.25">
      <c r="A73" s="222" t="s">
        <v>12</v>
      </c>
      <c r="B73" s="222" t="s">
        <v>95</v>
      </c>
      <c r="C73" s="223" t="s">
        <v>115</v>
      </c>
      <c r="D73" s="224" t="s">
        <v>113</v>
      </c>
      <c r="E73" s="225" t="s">
        <v>13</v>
      </c>
      <c r="F73" s="226">
        <v>5.92</v>
      </c>
      <c r="G73" s="230">
        <f t="shared" si="2"/>
        <v>23.68</v>
      </c>
    </row>
    <row r="74" spans="1:7" ht="16.5" x14ac:dyDescent="0.25">
      <c r="A74" s="216" t="s">
        <v>27</v>
      </c>
      <c r="B74" s="216" t="s">
        <v>95</v>
      </c>
      <c r="C74" s="217" t="s">
        <v>115</v>
      </c>
      <c r="D74" s="218" t="s">
        <v>113</v>
      </c>
      <c r="E74" s="219" t="s">
        <v>13</v>
      </c>
      <c r="F74" s="228">
        <v>5.92</v>
      </c>
      <c r="G74" s="229">
        <f t="shared" si="2"/>
        <v>23.68</v>
      </c>
    </row>
    <row r="75" spans="1:7" ht="16.5" x14ac:dyDescent="0.25">
      <c r="A75" s="222" t="s">
        <v>36</v>
      </c>
      <c r="B75" s="222" t="s">
        <v>95</v>
      </c>
      <c r="C75" s="223" t="s">
        <v>115</v>
      </c>
      <c r="D75" s="224" t="s">
        <v>116</v>
      </c>
      <c r="E75" s="225" t="s">
        <v>13</v>
      </c>
      <c r="F75" s="235">
        <v>5.92</v>
      </c>
      <c r="G75" s="230">
        <f t="shared" si="2"/>
        <v>23.68</v>
      </c>
    </row>
    <row r="76" spans="1:7" ht="16.5" x14ac:dyDescent="0.25">
      <c r="A76" s="216" t="s">
        <v>14</v>
      </c>
      <c r="B76" s="216" t="s">
        <v>95</v>
      </c>
      <c r="C76" s="217" t="s">
        <v>117</v>
      </c>
      <c r="D76" s="218" t="s">
        <v>118</v>
      </c>
      <c r="E76" s="219" t="s">
        <v>17</v>
      </c>
      <c r="F76" s="220">
        <v>5.92</v>
      </c>
      <c r="G76" s="229">
        <f t="shared" si="2"/>
        <v>23.68</v>
      </c>
    </row>
    <row r="77" spans="1:7" ht="16.5" x14ac:dyDescent="0.25">
      <c r="A77" s="222" t="s">
        <v>14</v>
      </c>
      <c r="B77" s="222" t="s">
        <v>95</v>
      </c>
      <c r="C77" s="223" t="s">
        <v>119</v>
      </c>
      <c r="D77" s="224" t="s">
        <v>118</v>
      </c>
      <c r="E77" s="225" t="s">
        <v>17</v>
      </c>
      <c r="F77" s="226">
        <v>6</v>
      </c>
      <c r="G77" s="230">
        <f t="shared" si="2"/>
        <v>24</v>
      </c>
    </row>
    <row r="78" spans="1:7" ht="16.5" x14ac:dyDescent="0.25">
      <c r="A78" s="216" t="s">
        <v>14</v>
      </c>
      <c r="B78" s="216" t="s">
        <v>95</v>
      </c>
      <c r="C78" s="217" t="s">
        <v>120</v>
      </c>
      <c r="D78" s="218" t="s">
        <v>121</v>
      </c>
      <c r="E78" s="219" t="s">
        <v>17</v>
      </c>
      <c r="F78" s="220">
        <v>5.92</v>
      </c>
      <c r="G78" s="229">
        <f t="shared" si="2"/>
        <v>23.68</v>
      </c>
    </row>
    <row r="79" spans="1:7" ht="16.5" x14ac:dyDescent="0.25">
      <c r="A79" s="222" t="s">
        <v>14</v>
      </c>
      <c r="B79" s="222" t="s">
        <v>95</v>
      </c>
      <c r="C79" s="223" t="s">
        <v>122</v>
      </c>
      <c r="D79" s="224" t="s">
        <v>121</v>
      </c>
      <c r="E79" s="225" t="s">
        <v>17</v>
      </c>
      <c r="F79" s="226">
        <v>6</v>
      </c>
      <c r="G79" s="230">
        <f t="shared" si="2"/>
        <v>24</v>
      </c>
    </row>
    <row r="80" spans="1:7" ht="16.5" x14ac:dyDescent="0.25">
      <c r="A80" s="216" t="s">
        <v>14</v>
      </c>
      <c r="B80" s="216" t="s">
        <v>95</v>
      </c>
      <c r="C80" s="217" t="s">
        <v>123</v>
      </c>
      <c r="D80" s="234" t="s">
        <v>124</v>
      </c>
      <c r="E80" s="219" t="s">
        <v>17</v>
      </c>
      <c r="F80" s="231">
        <v>12.1</v>
      </c>
      <c r="G80" s="229">
        <f t="shared" si="2"/>
        <v>48.4</v>
      </c>
    </row>
    <row r="81" spans="1:8" ht="16.5" x14ac:dyDescent="0.25">
      <c r="A81" s="222" t="s">
        <v>14</v>
      </c>
      <c r="B81" s="222" t="s">
        <v>95</v>
      </c>
      <c r="C81" s="223" t="s">
        <v>125</v>
      </c>
      <c r="D81" s="236" t="s">
        <v>124</v>
      </c>
      <c r="E81" s="225" t="s">
        <v>17</v>
      </c>
      <c r="F81" s="232">
        <v>15</v>
      </c>
      <c r="G81" s="230">
        <f t="shared" si="2"/>
        <v>60</v>
      </c>
    </row>
    <row r="82" spans="1:8" ht="16.5" x14ac:dyDescent="0.25">
      <c r="A82" s="216" t="s">
        <v>14</v>
      </c>
      <c r="B82" s="216" t="s">
        <v>95</v>
      </c>
      <c r="C82" s="217" t="s">
        <v>126</v>
      </c>
      <c r="D82" s="218" t="s">
        <v>127</v>
      </c>
      <c r="E82" s="219" t="s">
        <v>17</v>
      </c>
      <c r="F82" s="220">
        <v>15</v>
      </c>
      <c r="G82" s="229">
        <f t="shared" si="2"/>
        <v>60</v>
      </c>
    </row>
    <row r="83" spans="1:8" ht="16.5" x14ac:dyDescent="0.25">
      <c r="A83" s="222" t="s">
        <v>14</v>
      </c>
      <c r="B83" s="222" t="s">
        <v>95</v>
      </c>
      <c r="C83" s="223" t="s">
        <v>128</v>
      </c>
      <c r="D83" s="224" t="s">
        <v>127</v>
      </c>
      <c r="E83" s="225" t="s">
        <v>17</v>
      </c>
      <c r="F83" s="226">
        <v>12.1</v>
      </c>
      <c r="G83" s="230">
        <f t="shared" si="2"/>
        <v>48.4</v>
      </c>
    </row>
    <row r="84" spans="1:8" ht="16.5" x14ac:dyDescent="0.25">
      <c r="A84" s="237" t="s">
        <v>20</v>
      </c>
      <c r="B84" s="237" t="s">
        <v>95</v>
      </c>
      <c r="C84" s="238" t="s">
        <v>114</v>
      </c>
      <c r="D84" s="239" t="s">
        <v>113</v>
      </c>
      <c r="E84" s="240" t="s">
        <v>11</v>
      </c>
      <c r="F84" s="241">
        <v>6</v>
      </c>
      <c r="G84" s="8">
        <f t="shared" si="2"/>
        <v>24</v>
      </c>
    </row>
    <row r="85" spans="1:8" customFormat="1" ht="16.5" x14ac:dyDescent="0.25">
      <c r="A85" s="17" t="s">
        <v>129</v>
      </c>
      <c r="B85" s="17" t="s">
        <v>84</v>
      </c>
      <c r="C85" s="17" t="s">
        <v>130</v>
      </c>
      <c r="D85" s="17" t="s">
        <v>131</v>
      </c>
      <c r="E85" s="17" t="s">
        <v>13</v>
      </c>
      <c r="F85" s="18">
        <v>15</v>
      </c>
      <c r="G85" s="20">
        <v>60</v>
      </c>
      <c r="H85" s="21"/>
    </row>
    <row r="86" spans="1:8" x14ac:dyDescent="0.25">
      <c r="A86" s="9"/>
      <c r="B86" s="9"/>
    </row>
    <row r="87" spans="1:8" x14ac:dyDescent="0.25">
      <c r="A87" s="9"/>
      <c r="B87" s="9"/>
    </row>
    <row r="88" spans="1:8" x14ac:dyDescent="0.25">
      <c r="A88" s="9"/>
      <c r="B88" s="9"/>
    </row>
    <row r="89" spans="1:8" x14ac:dyDescent="0.25">
      <c r="A89" s="9"/>
      <c r="B89" s="9"/>
    </row>
    <row r="90" spans="1:8" x14ac:dyDescent="0.25">
      <c r="A90" s="9"/>
      <c r="B90" s="9"/>
    </row>
    <row r="91" spans="1:8" x14ac:dyDescent="0.25">
      <c r="A91" s="9"/>
      <c r="B91" s="9"/>
    </row>
    <row r="92" spans="1:8" x14ac:dyDescent="0.25">
      <c r="A92" s="9"/>
      <c r="B92" s="9"/>
    </row>
    <row r="93" spans="1:8" x14ac:dyDescent="0.25">
      <c r="A93" s="9"/>
      <c r="B93" s="9"/>
    </row>
    <row r="94" spans="1:8" x14ac:dyDescent="0.25">
      <c r="A94" s="9"/>
      <c r="B94" s="9"/>
    </row>
    <row r="95" spans="1:8" x14ac:dyDescent="0.25">
      <c r="A95" s="9"/>
      <c r="B95" s="9"/>
    </row>
    <row r="96" spans="1:8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  <row r="101" spans="1:2" x14ac:dyDescent="0.25">
      <c r="A101" s="9"/>
      <c r="B101" s="9"/>
    </row>
    <row r="102" spans="1:2" x14ac:dyDescent="0.25">
      <c r="A102" s="9"/>
      <c r="B102" s="9"/>
    </row>
    <row r="103" spans="1:2" x14ac:dyDescent="0.25">
      <c r="A103" s="9"/>
      <c r="B103" s="9"/>
    </row>
    <row r="104" spans="1:2" x14ac:dyDescent="0.25">
      <c r="A104" s="9"/>
      <c r="B104" s="9"/>
    </row>
    <row r="105" spans="1:2" x14ac:dyDescent="0.25">
      <c r="A105" s="9"/>
      <c r="B105" s="9"/>
    </row>
    <row r="106" spans="1:2" x14ac:dyDescent="0.25">
      <c r="A106" s="9"/>
      <c r="B106" s="9"/>
    </row>
    <row r="107" spans="1:2" x14ac:dyDescent="0.25">
      <c r="A107" s="9"/>
      <c r="B107" s="9"/>
    </row>
    <row r="108" spans="1:2" x14ac:dyDescent="0.25">
      <c r="A108" s="9"/>
      <c r="B108" s="9"/>
    </row>
    <row r="109" spans="1:2" x14ac:dyDescent="0.25">
      <c r="A109" s="9"/>
      <c r="B109" s="9"/>
    </row>
    <row r="110" spans="1:2" x14ac:dyDescent="0.25">
      <c r="A110" s="9"/>
      <c r="B110" s="9"/>
    </row>
    <row r="111" spans="1:2" x14ac:dyDescent="0.25">
      <c r="A111" s="9"/>
      <c r="B111" s="9"/>
    </row>
    <row r="112" spans="1:2" x14ac:dyDescent="0.25">
      <c r="A112" s="9"/>
      <c r="B112" s="9"/>
    </row>
    <row r="113" spans="1:2" x14ac:dyDescent="0.25">
      <c r="A113" s="9"/>
      <c r="B113" s="9"/>
    </row>
    <row r="114" spans="1:2" x14ac:dyDescent="0.25">
      <c r="A114" s="9"/>
      <c r="B114" s="9"/>
    </row>
    <row r="115" spans="1:2" x14ac:dyDescent="0.25">
      <c r="A115" s="9"/>
      <c r="B115" s="9"/>
    </row>
    <row r="116" spans="1:2" x14ac:dyDescent="0.25">
      <c r="A116" s="9"/>
      <c r="B116" s="9"/>
    </row>
    <row r="117" spans="1:2" x14ac:dyDescent="0.25">
      <c r="A117" s="9"/>
      <c r="B117" s="9"/>
    </row>
    <row r="118" spans="1:2" x14ac:dyDescent="0.25">
      <c r="A118" s="9"/>
      <c r="B118" s="9"/>
    </row>
    <row r="119" spans="1:2" x14ac:dyDescent="0.25">
      <c r="A119" s="9"/>
      <c r="B119" s="9"/>
    </row>
    <row r="120" spans="1:2" x14ac:dyDescent="0.25">
      <c r="A120" s="9"/>
      <c r="B120" s="9"/>
    </row>
    <row r="121" spans="1:2" x14ac:dyDescent="0.25">
      <c r="A121" s="9"/>
      <c r="B121" s="9"/>
    </row>
    <row r="122" spans="1:2" x14ac:dyDescent="0.25">
      <c r="A122" s="9"/>
      <c r="B122" s="9"/>
    </row>
    <row r="123" spans="1:2" x14ac:dyDescent="0.25">
      <c r="A123" s="11"/>
      <c r="B123" s="11"/>
    </row>
    <row r="124" spans="1:2" x14ac:dyDescent="0.25">
      <c r="A124" s="9"/>
      <c r="B124" s="9"/>
    </row>
    <row r="125" spans="1:2" x14ac:dyDescent="0.25">
      <c r="A125" s="9"/>
      <c r="B125" s="9"/>
    </row>
    <row r="126" spans="1:2" x14ac:dyDescent="0.25">
      <c r="A126" s="9"/>
      <c r="B126" s="9"/>
    </row>
    <row r="127" spans="1:2" x14ac:dyDescent="0.25">
      <c r="A127" s="9"/>
      <c r="B127" s="9"/>
    </row>
    <row r="128" spans="1:2" x14ac:dyDescent="0.25">
      <c r="A128" s="9"/>
      <c r="B128" s="9"/>
    </row>
    <row r="129" spans="1:2" x14ac:dyDescent="0.25">
      <c r="A129" s="9"/>
      <c r="B129" s="9"/>
    </row>
    <row r="130" spans="1:2" x14ac:dyDescent="0.25">
      <c r="A130" s="9"/>
      <c r="B130" s="9"/>
    </row>
    <row r="131" spans="1:2" x14ac:dyDescent="0.25">
      <c r="A131" s="9"/>
      <c r="B131" s="9"/>
    </row>
    <row r="132" spans="1:2" x14ac:dyDescent="0.25">
      <c r="A132" s="9"/>
      <c r="B132" s="9"/>
    </row>
    <row r="133" spans="1:2" x14ac:dyDescent="0.25">
      <c r="A133" s="9"/>
      <c r="B133" s="9"/>
    </row>
    <row r="134" spans="1:2" x14ac:dyDescent="0.25">
      <c r="A134" s="9"/>
      <c r="B134" s="9"/>
    </row>
    <row r="135" spans="1:2" x14ac:dyDescent="0.25">
      <c r="A135" s="9"/>
      <c r="B135" s="9"/>
    </row>
    <row r="136" spans="1:2" x14ac:dyDescent="0.25">
      <c r="A136" s="9"/>
      <c r="B136" s="9"/>
    </row>
    <row r="137" spans="1:2" x14ac:dyDescent="0.25">
      <c r="A137" s="9"/>
      <c r="B137" s="9"/>
    </row>
    <row r="138" spans="1:2" x14ac:dyDescent="0.25">
      <c r="A138" s="9"/>
      <c r="B138" s="9"/>
    </row>
    <row r="139" spans="1:2" x14ac:dyDescent="0.25">
      <c r="A139" s="9"/>
      <c r="B139" s="9"/>
    </row>
    <row r="140" spans="1:2" x14ac:dyDescent="0.25">
      <c r="A140" s="9"/>
      <c r="B140" s="9"/>
    </row>
    <row r="141" spans="1:2" x14ac:dyDescent="0.25">
      <c r="A141" s="11"/>
      <c r="B141" s="11"/>
    </row>
    <row r="142" spans="1:2" x14ac:dyDescent="0.25">
      <c r="A142" s="11"/>
      <c r="B142" s="11"/>
    </row>
    <row r="143" spans="1:2" x14ac:dyDescent="0.25">
      <c r="A143" s="11"/>
      <c r="B143" s="11"/>
    </row>
    <row r="144" spans="1:2" x14ac:dyDescent="0.25">
      <c r="A144" s="11"/>
      <c r="B144" s="11"/>
    </row>
    <row r="145" spans="1:2" x14ac:dyDescent="0.25">
      <c r="A145" s="11"/>
      <c r="B145" s="11"/>
    </row>
  </sheetData>
  <phoneticPr fontId="8" type="noConversion"/>
  <conditionalFormatting sqref="A2:E84">
    <cfRule type="expression" dxfId="43" priority="11">
      <formula>#REF!="Yes"</formula>
    </cfRule>
    <cfRule type="expression" dxfId="42" priority="12">
      <formula>#REF!=1</formula>
    </cfRule>
  </conditionalFormatting>
  <conditionalFormatting sqref="E20:E25 A86:B122 A124:B140">
    <cfRule type="expression" dxfId="41" priority="145">
      <formula>#REF!="Yes"</formula>
    </cfRule>
    <cfRule type="expression" dxfId="40" priority="146">
      <formula>#REF!=1</formula>
    </cfRule>
  </conditionalFormatting>
  <conditionalFormatting sqref="F57">
    <cfRule type="expression" dxfId="39" priority="27">
      <formula>#REF!="Yes"</formula>
    </cfRule>
    <cfRule type="expression" dxfId="38" priority="28">
      <formula>#REF!=1</formula>
    </cfRule>
  </conditionalFormatting>
  <conditionalFormatting sqref="F61:F63">
    <cfRule type="expression" dxfId="37" priority="21">
      <formula>#REF!="Yes"</formula>
    </cfRule>
    <cfRule type="expression" dxfId="36" priority="22">
      <formula>#REF!=1</formula>
    </cfRule>
  </conditionalFormatting>
  <conditionalFormatting sqref="F66:F67">
    <cfRule type="expression" dxfId="35" priority="31">
      <formula>#REF!="Yes"</formula>
    </cfRule>
    <cfRule type="expression" dxfId="34" priority="32">
      <formula>#REF!=1</formula>
    </cfRule>
  </conditionalFormatting>
  <conditionalFormatting sqref="F74:F75">
    <cfRule type="expression" dxfId="33" priority="29">
      <formula>#REF!="Yes"</formula>
    </cfRule>
    <cfRule type="expression" dxfId="32" priority="30">
      <formula>#REF!=1</formula>
    </cfRule>
  </conditionalFormatting>
  <conditionalFormatting sqref="F82">
    <cfRule type="expression" dxfId="31" priority="23">
      <formula>#REF!="Yes"</formula>
    </cfRule>
    <cfRule type="expression" dxfId="30" priority="24">
      <formula>#REF!=1</formula>
    </cfRule>
  </conditionalFormatting>
  <conditionalFormatting sqref="F3:G3">
    <cfRule type="expression" dxfId="29" priority="75">
      <formula>#REF!="Yes"</formula>
    </cfRule>
    <cfRule type="expression" dxfId="28" priority="76">
      <formula>#REF!=1</formula>
    </cfRule>
  </conditionalFormatting>
  <conditionalFormatting sqref="F22:G23">
    <cfRule type="expression" dxfId="27" priority="57">
      <formula>#REF!="Yes"</formula>
    </cfRule>
    <cfRule type="expression" dxfId="26" priority="58">
      <formula>#REF!=1</formula>
    </cfRule>
  </conditionalFormatting>
  <conditionalFormatting sqref="F29:G29">
    <cfRule type="expression" dxfId="25" priority="65">
      <formula>#REF!="Yes"</formula>
    </cfRule>
    <cfRule type="expression" dxfId="24" priority="66">
      <formula>#REF!=1</formula>
    </cfRule>
  </conditionalFormatting>
  <dataValidations count="2">
    <dataValidation allowBlank="1" showInputMessage="1" showErrorMessage="1" prompt="Enter the name of the item in this column" sqref="E1" xr:uid="{34F8DD80-C766-402F-AB8A-59F9B9122314}"/>
    <dataValidation allowBlank="1" showInputMessage="1" showErrorMessage="1" prompt="Enter the item inventory ID in this column" sqref="C1:D1" xr:uid="{10F297AB-C973-45F8-9100-B35D656FB796}"/>
  </dataValidations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9649-FF6C-4106-A611-76C734238685}">
  <dimension ref="A1:J57"/>
  <sheetViews>
    <sheetView workbookViewId="0">
      <selection sqref="A1:J57"/>
    </sheetView>
  </sheetViews>
  <sheetFormatPr defaultRowHeight="15" x14ac:dyDescent="0.25"/>
  <cols>
    <col min="1" max="1" width="16.28515625" bestFit="1" customWidth="1"/>
    <col min="2" max="2" width="16.85546875" bestFit="1" customWidth="1"/>
    <col min="3" max="3" width="65.5703125" bestFit="1" customWidth="1"/>
    <col min="4" max="5" width="31.140625" customWidth="1"/>
    <col min="6" max="6" width="12.85546875" bestFit="1" customWidth="1"/>
    <col min="7" max="7" width="11" bestFit="1" customWidth="1"/>
    <col min="8" max="8" width="31.140625" bestFit="1" customWidth="1"/>
    <col min="9" max="9" width="10.28515625" bestFit="1" customWidth="1"/>
    <col min="10" max="10" width="22.42578125" customWidth="1"/>
  </cols>
  <sheetData>
    <row r="1" spans="1:10" ht="54.6" customHeight="1" thickBot="1" x14ac:dyDescent="0.3">
      <c r="A1" s="23" t="s">
        <v>0</v>
      </c>
      <c r="B1" s="30" t="s">
        <v>1</v>
      </c>
      <c r="C1" s="23" t="s">
        <v>2</v>
      </c>
      <c r="D1" s="24" t="s">
        <v>132</v>
      </c>
      <c r="E1" s="24" t="s">
        <v>133</v>
      </c>
      <c r="F1" s="23" t="s">
        <v>3</v>
      </c>
      <c r="G1" s="23" t="s">
        <v>4</v>
      </c>
      <c r="H1" s="23" t="s">
        <v>5</v>
      </c>
      <c r="I1" s="22" t="s">
        <v>6</v>
      </c>
      <c r="J1" s="23" t="s">
        <v>134</v>
      </c>
    </row>
    <row r="2" spans="1:10" ht="16.5" x14ac:dyDescent="0.25">
      <c r="A2" s="87" t="s">
        <v>20</v>
      </c>
      <c r="B2" s="88" t="s">
        <v>8</v>
      </c>
      <c r="C2" s="89" t="s">
        <v>21</v>
      </c>
      <c r="D2" s="90">
        <v>27652</v>
      </c>
      <c r="E2" s="251">
        <v>282</v>
      </c>
      <c r="F2" s="91">
        <v>97537</v>
      </c>
      <c r="G2" s="92" t="s">
        <v>13</v>
      </c>
      <c r="H2" s="93">
        <v>4.88</v>
      </c>
      <c r="I2" s="94">
        <f>H2*4</f>
        <v>19.52</v>
      </c>
      <c r="J2" s="248">
        <f>AVERAGE(I2:I54)</f>
        <v>42.362484276729546</v>
      </c>
    </row>
    <row r="3" spans="1:10" ht="16.5" x14ac:dyDescent="0.25">
      <c r="A3" s="95" t="s">
        <v>20</v>
      </c>
      <c r="B3" s="73" t="s">
        <v>8</v>
      </c>
      <c r="C3" s="74" t="s">
        <v>23</v>
      </c>
      <c r="D3" s="82">
        <v>5565</v>
      </c>
      <c r="E3" s="252"/>
      <c r="F3" s="83" t="s">
        <v>24</v>
      </c>
      <c r="G3" s="84" t="s">
        <v>13</v>
      </c>
      <c r="H3" s="85">
        <v>40.67</v>
      </c>
      <c r="I3" s="96">
        <f>H3*4</f>
        <v>162.68</v>
      </c>
      <c r="J3" s="249"/>
    </row>
    <row r="4" spans="1:10" ht="16.5" x14ac:dyDescent="0.25">
      <c r="A4" s="95" t="s">
        <v>20</v>
      </c>
      <c r="B4" s="73" t="s">
        <v>8</v>
      </c>
      <c r="C4" s="74" t="s">
        <v>41</v>
      </c>
      <c r="D4" s="82">
        <v>15183</v>
      </c>
      <c r="E4" s="252"/>
      <c r="F4" s="83" t="s">
        <v>42</v>
      </c>
      <c r="G4" s="84" t="s">
        <v>13</v>
      </c>
      <c r="H4" s="85">
        <v>6.73</v>
      </c>
      <c r="I4" s="96">
        <f>H4*4</f>
        <v>26.92</v>
      </c>
      <c r="J4" s="249"/>
    </row>
    <row r="5" spans="1:10" ht="16.5" x14ac:dyDescent="0.25">
      <c r="A5" s="97" t="s">
        <v>20</v>
      </c>
      <c r="B5" s="73" t="s">
        <v>8</v>
      </c>
      <c r="C5" s="74" t="s">
        <v>58</v>
      </c>
      <c r="D5" s="82">
        <v>5995</v>
      </c>
      <c r="E5" s="252"/>
      <c r="F5" s="83" t="s">
        <v>42</v>
      </c>
      <c r="G5" s="84" t="s">
        <v>13</v>
      </c>
      <c r="H5" s="86">
        <v>8.34</v>
      </c>
      <c r="I5" s="98">
        <f>H5*4</f>
        <v>33.36</v>
      </c>
      <c r="J5" s="249"/>
    </row>
    <row r="6" spans="1:10" ht="16.5" x14ac:dyDescent="0.25">
      <c r="A6" s="95" t="s">
        <v>20</v>
      </c>
      <c r="B6" s="73" t="s">
        <v>8</v>
      </c>
      <c r="C6" s="74" t="s">
        <v>70</v>
      </c>
      <c r="D6" s="82">
        <v>46638</v>
      </c>
      <c r="E6" s="252"/>
      <c r="F6" s="83" t="s">
        <v>67</v>
      </c>
      <c r="G6" s="84" t="s">
        <v>61</v>
      </c>
      <c r="H6" s="85">
        <v>300</v>
      </c>
      <c r="I6" s="96">
        <f>H6/24</f>
        <v>12.5</v>
      </c>
      <c r="J6" s="249"/>
    </row>
    <row r="7" spans="1:10" ht="16.5" x14ac:dyDescent="0.25">
      <c r="A7" s="95" t="s">
        <v>20</v>
      </c>
      <c r="B7" s="73" t="s">
        <v>8</v>
      </c>
      <c r="C7" s="74" t="s">
        <v>72</v>
      </c>
      <c r="D7" s="82">
        <v>1273</v>
      </c>
      <c r="E7" s="252"/>
      <c r="F7" s="83" t="s">
        <v>73</v>
      </c>
      <c r="G7" s="84" t="s">
        <v>61</v>
      </c>
      <c r="H7" s="85">
        <v>225</v>
      </c>
      <c r="I7" s="96">
        <f>H7/24</f>
        <v>9.375</v>
      </c>
      <c r="J7" s="249"/>
    </row>
    <row r="8" spans="1:10" ht="16.5" x14ac:dyDescent="0.25">
      <c r="A8" s="95" t="s">
        <v>20</v>
      </c>
      <c r="B8" s="73" t="s">
        <v>8</v>
      </c>
      <c r="C8" s="74" t="s">
        <v>75</v>
      </c>
      <c r="D8" s="82">
        <v>0</v>
      </c>
      <c r="E8" s="252"/>
      <c r="F8" s="83" t="s">
        <v>76</v>
      </c>
      <c r="G8" s="84" t="s">
        <v>61</v>
      </c>
      <c r="H8" s="85">
        <v>112.5</v>
      </c>
      <c r="I8" s="96">
        <f>H8/24</f>
        <v>4.6875</v>
      </c>
      <c r="J8" s="249"/>
    </row>
    <row r="9" spans="1:10" ht="17.25" thickBot="1" x14ac:dyDescent="0.3">
      <c r="A9" s="99" t="s">
        <v>20</v>
      </c>
      <c r="B9" s="100" t="s">
        <v>8</v>
      </c>
      <c r="C9" s="101" t="s">
        <v>78</v>
      </c>
      <c r="D9" s="102">
        <v>0</v>
      </c>
      <c r="E9" s="253"/>
      <c r="F9" s="103" t="s">
        <v>79</v>
      </c>
      <c r="G9" s="104" t="s">
        <v>13</v>
      </c>
      <c r="H9" s="105">
        <v>10.54</v>
      </c>
      <c r="I9" s="106">
        <f t="shared" ref="I9:I14" si="0">H9*4</f>
        <v>42.16</v>
      </c>
      <c r="J9" s="249"/>
    </row>
    <row r="10" spans="1:10" ht="16.5" x14ac:dyDescent="0.25">
      <c r="A10" s="41" t="s">
        <v>7</v>
      </c>
      <c r="B10" s="42" t="s">
        <v>8</v>
      </c>
      <c r="C10" s="43" t="s">
        <v>9</v>
      </c>
      <c r="D10" s="44">
        <v>0</v>
      </c>
      <c r="E10" s="254">
        <v>445</v>
      </c>
      <c r="F10" s="45" t="s">
        <v>10</v>
      </c>
      <c r="G10" s="46" t="s">
        <v>11</v>
      </c>
      <c r="H10" s="110">
        <v>3.86</v>
      </c>
      <c r="I10" s="111">
        <f t="shared" si="0"/>
        <v>15.44</v>
      </c>
      <c r="J10" s="249"/>
    </row>
    <row r="11" spans="1:10" ht="16.5" x14ac:dyDescent="0.25">
      <c r="A11" s="49" t="s">
        <v>7</v>
      </c>
      <c r="B11" s="14" t="s">
        <v>8</v>
      </c>
      <c r="C11" s="5" t="s">
        <v>21</v>
      </c>
      <c r="D11" s="40">
        <v>37238</v>
      </c>
      <c r="E11" s="255"/>
      <c r="F11" s="6" t="s">
        <v>22</v>
      </c>
      <c r="G11" s="15" t="s">
        <v>11</v>
      </c>
      <c r="H11" s="7">
        <v>4.88</v>
      </c>
      <c r="I11" s="112">
        <f t="shared" si="0"/>
        <v>19.52</v>
      </c>
      <c r="J11" s="249"/>
    </row>
    <row r="12" spans="1:10" ht="16.5" x14ac:dyDescent="0.25">
      <c r="A12" s="49" t="s">
        <v>7</v>
      </c>
      <c r="B12" s="14" t="s">
        <v>8</v>
      </c>
      <c r="C12" s="5" t="s">
        <v>25</v>
      </c>
      <c r="D12" s="40">
        <v>6471</v>
      </c>
      <c r="E12" s="255"/>
      <c r="F12" s="6" t="s">
        <v>24</v>
      </c>
      <c r="G12" s="15" t="s">
        <v>11</v>
      </c>
      <c r="H12" s="7">
        <v>40.67</v>
      </c>
      <c r="I12" s="112">
        <f t="shared" si="0"/>
        <v>162.68</v>
      </c>
      <c r="J12" s="249"/>
    </row>
    <row r="13" spans="1:10" ht="16.5" x14ac:dyDescent="0.25">
      <c r="A13" s="49" t="s">
        <v>7</v>
      </c>
      <c r="B13" s="14" t="s">
        <v>8</v>
      </c>
      <c r="C13" s="5" t="s">
        <v>34</v>
      </c>
      <c r="D13" s="40">
        <v>29848</v>
      </c>
      <c r="E13" s="255"/>
      <c r="F13" s="6">
        <v>97535</v>
      </c>
      <c r="G13" s="15" t="s">
        <v>11</v>
      </c>
      <c r="H13" s="7">
        <v>6.73</v>
      </c>
      <c r="I13" s="112">
        <f t="shared" si="0"/>
        <v>26.92</v>
      </c>
      <c r="J13" s="249"/>
    </row>
    <row r="14" spans="1:10" ht="16.5" x14ac:dyDescent="0.25">
      <c r="A14" s="49" t="s">
        <v>7</v>
      </c>
      <c r="B14" s="14" t="s">
        <v>8</v>
      </c>
      <c r="C14" s="5" t="s">
        <v>57</v>
      </c>
      <c r="D14" s="40">
        <v>9787</v>
      </c>
      <c r="E14" s="255"/>
      <c r="F14" s="6">
        <v>97535</v>
      </c>
      <c r="G14" s="15" t="s">
        <v>11</v>
      </c>
      <c r="H14" s="7">
        <v>8.34</v>
      </c>
      <c r="I14" s="112">
        <f t="shared" si="0"/>
        <v>33.36</v>
      </c>
      <c r="J14" s="249"/>
    </row>
    <row r="15" spans="1:10" ht="16.5" x14ac:dyDescent="0.25">
      <c r="A15" s="49" t="s">
        <v>7</v>
      </c>
      <c r="B15" s="14" t="s">
        <v>8</v>
      </c>
      <c r="C15" s="5" t="s">
        <v>71</v>
      </c>
      <c r="D15" s="40">
        <v>62782</v>
      </c>
      <c r="E15" s="255"/>
      <c r="F15" s="6" t="s">
        <v>67</v>
      </c>
      <c r="G15" s="15" t="s">
        <v>61</v>
      </c>
      <c r="H15" s="7">
        <v>300</v>
      </c>
      <c r="I15" s="112">
        <f>H15/24</f>
        <v>12.5</v>
      </c>
      <c r="J15" s="249"/>
    </row>
    <row r="16" spans="1:10" ht="16.5" x14ac:dyDescent="0.25">
      <c r="A16" s="49" t="s">
        <v>7</v>
      </c>
      <c r="B16" s="14" t="s">
        <v>8</v>
      </c>
      <c r="C16" s="5" t="s">
        <v>74</v>
      </c>
      <c r="D16" s="40">
        <v>2405</v>
      </c>
      <c r="E16" s="255"/>
      <c r="F16" s="6" t="s">
        <v>73</v>
      </c>
      <c r="G16" s="15" t="s">
        <v>61</v>
      </c>
      <c r="H16" s="7">
        <v>225</v>
      </c>
      <c r="I16" s="112">
        <f>H16/24</f>
        <v>9.375</v>
      </c>
      <c r="J16" s="249"/>
    </row>
    <row r="17" spans="1:10" ht="16.5" x14ac:dyDescent="0.25">
      <c r="A17" s="49" t="s">
        <v>7</v>
      </c>
      <c r="B17" s="14" t="s">
        <v>8</v>
      </c>
      <c r="C17" s="5" t="s">
        <v>77</v>
      </c>
      <c r="D17" s="40">
        <v>0</v>
      </c>
      <c r="E17" s="255"/>
      <c r="F17" s="6" t="s">
        <v>76</v>
      </c>
      <c r="G17" s="15" t="s">
        <v>61</v>
      </c>
      <c r="H17" s="7">
        <v>112.5</v>
      </c>
      <c r="I17" s="112">
        <f>H17/24</f>
        <v>4.6875</v>
      </c>
      <c r="J17" s="249"/>
    </row>
    <row r="18" spans="1:10" ht="17.25" thickBot="1" x14ac:dyDescent="0.3">
      <c r="A18" s="51" t="s">
        <v>7</v>
      </c>
      <c r="B18" s="52" t="s">
        <v>8</v>
      </c>
      <c r="C18" s="53" t="s">
        <v>78</v>
      </c>
      <c r="D18" s="54">
        <v>124</v>
      </c>
      <c r="E18" s="256"/>
      <c r="F18" s="55" t="s">
        <v>79</v>
      </c>
      <c r="G18" s="56" t="s">
        <v>11</v>
      </c>
      <c r="H18" s="113">
        <v>10.54</v>
      </c>
      <c r="I18" s="57">
        <f>H18*4</f>
        <v>42.16</v>
      </c>
      <c r="J18" s="249"/>
    </row>
    <row r="19" spans="1:10" ht="16.5" x14ac:dyDescent="0.25">
      <c r="A19" s="87" t="s">
        <v>36</v>
      </c>
      <c r="B19" s="88" t="s">
        <v>8</v>
      </c>
      <c r="C19" s="89" t="s">
        <v>37</v>
      </c>
      <c r="D19" s="90">
        <v>0</v>
      </c>
      <c r="E19" s="251">
        <v>0</v>
      </c>
      <c r="F19" s="91" t="s">
        <v>38</v>
      </c>
      <c r="G19" s="92" t="s">
        <v>13</v>
      </c>
      <c r="H19" s="93">
        <v>7.37</v>
      </c>
      <c r="I19" s="94">
        <f>H19*4</f>
        <v>29.48</v>
      </c>
      <c r="J19" s="249"/>
    </row>
    <row r="20" spans="1:10" ht="16.5" x14ac:dyDescent="0.25">
      <c r="A20" s="95" t="s">
        <v>36</v>
      </c>
      <c r="B20" s="73" t="s">
        <v>8</v>
      </c>
      <c r="C20" s="74" t="s">
        <v>39</v>
      </c>
      <c r="D20" s="82">
        <v>0</v>
      </c>
      <c r="E20" s="252"/>
      <c r="F20" s="83" t="s">
        <v>40</v>
      </c>
      <c r="G20" s="84" t="s">
        <v>13</v>
      </c>
      <c r="H20" s="85">
        <v>7.37</v>
      </c>
      <c r="I20" s="96">
        <f>H20*4</f>
        <v>29.48</v>
      </c>
      <c r="J20" s="249"/>
    </row>
    <row r="21" spans="1:10" ht="16.5" x14ac:dyDescent="0.25">
      <c r="A21" s="95" t="s">
        <v>36</v>
      </c>
      <c r="B21" s="73" t="s">
        <v>8</v>
      </c>
      <c r="C21" s="74" t="s">
        <v>43</v>
      </c>
      <c r="D21" s="82">
        <v>0</v>
      </c>
      <c r="E21" s="252"/>
      <c r="F21" s="83" t="s">
        <v>44</v>
      </c>
      <c r="G21" s="84" t="s">
        <v>13</v>
      </c>
      <c r="H21" s="85">
        <v>29.95</v>
      </c>
      <c r="I21" s="96">
        <f>H21*4</f>
        <v>119.8</v>
      </c>
      <c r="J21" s="249"/>
    </row>
    <row r="22" spans="1:10" ht="17.25" thickBot="1" x14ac:dyDescent="0.3">
      <c r="A22" s="99" t="s">
        <v>36</v>
      </c>
      <c r="B22" s="100" t="s">
        <v>8</v>
      </c>
      <c r="C22" s="101" t="s">
        <v>68</v>
      </c>
      <c r="D22" s="102">
        <v>0</v>
      </c>
      <c r="E22" s="253"/>
      <c r="F22" s="103" t="s">
        <v>69</v>
      </c>
      <c r="G22" s="104" t="s">
        <v>61</v>
      </c>
      <c r="H22" s="105">
        <v>550</v>
      </c>
      <c r="I22" s="107">
        <f>H22/24</f>
        <v>22.916666666666668</v>
      </c>
      <c r="J22" s="249"/>
    </row>
    <row r="23" spans="1:10" ht="17.25" thickBot="1" x14ac:dyDescent="0.3">
      <c r="A23" s="128" t="s">
        <v>141</v>
      </c>
      <c r="B23" s="129" t="s">
        <v>8</v>
      </c>
      <c r="C23" s="182" t="s">
        <v>142</v>
      </c>
      <c r="D23" s="130" t="s">
        <v>148</v>
      </c>
      <c r="E23" s="259">
        <v>0</v>
      </c>
      <c r="F23" s="103" t="s">
        <v>149</v>
      </c>
      <c r="G23" s="131" t="s">
        <v>61</v>
      </c>
      <c r="H23" s="132">
        <v>112.5</v>
      </c>
      <c r="I23" s="133">
        <f>H23/24</f>
        <v>4.6875</v>
      </c>
      <c r="J23" s="249"/>
    </row>
    <row r="24" spans="1:10" ht="17.25" thickBot="1" x14ac:dyDescent="0.3">
      <c r="A24" s="134" t="s">
        <v>141</v>
      </c>
      <c r="B24" s="134" t="s">
        <v>8</v>
      </c>
      <c r="C24" s="74" t="s">
        <v>143</v>
      </c>
      <c r="D24" s="136" t="s">
        <v>148</v>
      </c>
      <c r="E24" s="260"/>
      <c r="F24" s="103" t="s">
        <v>150</v>
      </c>
      <c r="G24" s="138" t="s">
        <v>13</v>
      </c>
      <c r="H24" s="139">
        <v>30.35</v>
      </c>
      <c r="I24" s="139">
        <v>121</v>
      </c>
      <c r="J24" s="249"/>
    </row>
    <row r="25" spans="1:10" ht="17.25" thickBot="1" x14ac:dyDescent="0.3">
      <c r="A25" s="134" t="s">
        <v>141</v>
      </c>
      <c r="B25" s="134" t="s">
        <v>8</v>
      </c>
      <c r="C25" s="74" t="s">
        <v>144</v>
      </c>
      <c r="D25" s="136" t="s">
        <v>148</v>
      </c>
      <c r="E25" s="260"/>
      <c r="F25" s="103" t="s">
        <v>151</v>
      </c>
      <c r="G25" s="138" t="s">
        <v>61</v>
      </c>
      <c r="H25" s="139">
        <v>300</v>
      </c>
      <c r="I25" s="139">
        <v>12.5</v>
      </c>
      <c r="J25" s="249"/>
    </row>
    <row r="26" spans="1:10" ht="17.25" thickBot="1" x14ac:dyDescent="0.3">
      <c r="A26" s="134" t="s">
        <v>141</v>
      </c>
      <c r="B26" s="134" t="s">
        <v>8</v>
      </c>
      <c r="C26" s="74" t="s">
        <v>145</v>
      </c>
      <c r="D26" s="136" t="s">
        <v>148</v>
      </c>
      <c r="E26" s="260"/>
      <c r="F26" s="103" t="s">
        <v>152</v>
      </c>
      <c r="G26" s="138" t="s">
        <v>13</v>
      </c>
      <c r="H26" s="139">
        <v>10.73</v>
      </c>
      <c r="I26" s="139">
        <v>42.92</v>
      </c>
      <c r="J26" s="249"/>
    </row>
    <row r="27" spans="1:10" ht="17.25" thickBot="1" x14ac:dyDescent="0.3">
      <c r="A27" s="134" t="s">
        <v>141</v>
      </c>
      <c r="B27" s="134" t="s">
        <v>8</v>
      </c>
      <c r="C27" s="74" t="s">
        <v>146</v>
      </c>
      <c r="D27" s="136" t="s">
        <v>148</v>
      </c>
      <c r="E27" s="260"/>
      <c r="F27" s="103" t="s">
        <v>153</v>
      </c>
      <c r="G27" s="138" t="s">
        <v>13</v>
      </c>
      <c r="H27" s="139">
        <v>13.65</v>
      </c>
      <c r="I27" s="139">
        <v>54.6</v>
      </c>
      <c r="J27" s="249"/>
    </row>
    <row r="28" spans="1:10" ht="17.25" thickBot="1" x14ac:dyDescent="0.3">
      <c r="A28" s="128" t="s">
        <v>141</v>
      </c>
      <c r="B28" s="129" t="s">
        <v>8</v>
      </c>
      <c r="C28" s="183" t="s">
        <v>147</v>
      </c>
      <c r="D28" s="130" t="s">
        <v>148</v>
      </c>
      <c r="E28" s="261"/>
      <c r="F28" s="103" t="s">
        <v>154</v>
      </c>
      <c r="G28" s="131" t="s">
        <v>61</v>
      </c>
      <c r="H28" s="132">
        <v>85.6</v>
      </c>
      <c r="I28" s="133">
        <v>3.57</v>
      </c>
      <c r="J28" s="249"/>
    </row>
    <row r="29" spans="1:10" ht="16.5" x14ac:dyDescent="0.25">
      <c r="A29" s="157" t="s">
        <v>14</v>
      </c>
      <c r="B29" s="158" t="s">
        <v>8</v>
      </c>
      <c r="C29" s="159" t="s">
        <v>15</v>
      </c>
      <c r="D29" s="160">
        <v>252499</v>
      </c>
      <c r="E29" s="257">
        <v>2837</v>
      </c>
      <c r="F29" s="161" t="s">
        <v>16</v>
      </c>
      <c r="G29" s="162" t="s">
        <v>17</v>
      </c>
      <c r="H29" s="163">
        <v>3.82</v>
      </c>
      <c r="I29" s="164">
        <f t="shared" ref="I29:I48" si="1">H29*4</f>
        <v>15.28</v>
      </c>
      <c r="J29" s="249"/>
    </row>
    <row r="30" spans="1:10" ht="17.25" thickBot="1" x14ac:dyDescent="0.3">
      <c r="A30" s="174" t="s">
        <v>14</v>
      </c>
      <c r="B30" s="175" t="s">
        <v>8</v>
      </c>
      <c r="C30" s="176" t="s">
        <v>18</v>
      </c>
      <c r="D30" s="177">
        <v>9483</v>
      </c>
      <c r="E30" s="258"/>
      <c r="F30" s="178" t="s">
        <v>19</v>
      </c>
      <c r="G30" s="179" t="s">
        <v>17</v>
      </c>
      <c r="H30" s="180">
        <v>4.1500000000000004</v>
      </c>
      <c r="I30" s="181">
        <f t="shared" si="1"/>
        <v>16.600000000000001</v>
      </c>
      <c r="J30" s="249"/>
    </row>
    <row r="31" spans="1:10" ht="16.5" x14ac:dyDescent="0.25">
      <c r="A31" s="127" t="s">
        <v>12</v>
      </c>
      <c r="B31" s="140" t="s">
        <v>8</v>
      </c>
      <c r="C31" s="141" t="s">
        <v>9</v>
      </c>
      <c r="D31" s="142">
        <v>29414</v>
      </c>
      <c r="E31" s="259">
        <v>9063</v>
      </c>
      <c r="F31" s="143" t="s">
        <v>10</v>
      </c>
      <c r="G31" s="144" t="s">
        <v>13</v>
      </c>
      <c r="H31" s="145">
        <v>3.82</v>
      </c>
      <c r="I31" s="146">
        <f t="shared" si="1"/>
        <v>15.28</v>
      </c>
      <c r="J31" s="249"/>
    </row>
    <row r="32" spans="1:10" ht="16.5" x14ac:dyDescent="0.25">
      <c r="A32" s="147" t="s">
        <v>12</v>
      </c>
      <c r="B32" s="134" t="s">
        <v>8</v>
      </c>
      <c r="C32" s="135" t="s">
        <v>21</v>
      </c>
      <c r="D32" s="136">
        <v>150620</v>
      </c>
      <c r="E32" s="260"/>
      <c r="F32" s="137" t="s">
        <v>22</v>
      </c>
      <c r="G32" s="138" t="s">
        <v>13</v>
      </c>
      <c r="H32" s="139">
        <v>3.62</v>
      </c>
      <c r="I32" s="148">
        <f t="shared" si="1"/>
        <v>14.48</v>
      </c>
      <c r="J32" s="249"/>
    </row>
    <row r="33" spans="1:10" ht="16.5" x14ac:dyDescent="0.25">
      <c r="A33" s="147" t="s">
        <v>12</v>
      </c>
      <c r="B33" s="134" t="s">
        <v>8</v>
      </c>
      <c r="C33" s="135" t="s">
        <v>26</v>
      </c>
      <c r="D33" s="136">
        <v>156626</v>
      </c>
      <c r="E33" s="260"/>
      <c r="F33" s="137" t="s">
        <v>24</v>
      </c>
      <c r="G33" s="138" t="s">
        <v>13</v>
      </c>
      <c r="H33" s="139">
        <v>40.24</v>
      </c>
      <c r="I33" s="148">
        <f t="shared" si="1"/>
        <v>160.96</v>
      </c>
      <c r="J33" s="249"/>
    </row>
    <row r="34" spans="1:10" ht="16.5" x14ac:dyDescent="0.25">
      <c r="A34" s="147" t="s">
        <v>12</v>
      </c>
      <c r="B34" s="134" t="s">
        <v>8</v>
      </c>
      <c r="C34" s="135" t="s">
        <v>35</v>
      </c>
      <c r="D34" s="136">
        <v>1443989</v>
      </c>
      <c r="E34" s="260"/>
      <c r="F34" s="137">
        <v>97535</v>
      </c>
      <c r="G34" s="138" t="s">
        <v>13</v>
      </c>
      <c r="H34" s="139">
        <v>6.7</v>
      </c>
      <c r="I34" s="148">
        <f t="shared" si="1"/>
        <v>26.8</v>
      </c>
      <c r="J34" s="249"/>
    </row>
    <row r="35" spans="1:10" ht="16.5" x14ac:dyDescent="0.25">
      <c r="A35" s="147" t="s">
        <v>12</v>
      </c>
      <c r="B35" s="134" t="s">
        <v>8</v>
      </c>
      <c r="C35" s="135" t="s">
        <v>56</v>
      </c>
      <c r="D35" s="136">
        <v>101509</v>
      </c>
      <c r="E35" s="260"/>
      <c r="F35" s="137">
        <v>97535</v>
      </c>
      <c r="G35" s="138" t="s">
        <v>13</v>
      </c>
      <c r="H35" s="139">
        <v>8.31</v>
      </c>
      <c r="I35" s="148">
        <f t="shared" si="1"/>
        <v>33.24</v>
      </c>
      <c r="J35" s="249"/>
    </row>
    <row r="36" spans="1:10" ht="17.25" thickBot="1" x14ac:dyDescent="0.3">
      <c r="A36" s="149" t="s">
        <v>12</v>
      </c>
      <c r="B36" s="150" t="s">
        <v>8</v>
      </c>
      <c r="C36" s="151" t="s">
        <v>81</v>
      </c>
      <c r="D36" s="152">
        <v>3458</v>
      </c>
      <c r="E36" s="261"/>
      <c r="F36" s="153" t="s">
        <v>79</v>
      </c>
      <c r="G36" s="154" t="s">
        <v>13</v>
      </c>
      <c r="H36" s="155">
        <v>10.54</v>
      </c>
      <c r="I36" s="156">
        <f t="shared" si="1"/>
        <v>42.16</v>
      </c>
      <c r="J36" s="249"/>
    </row>
    <row r="37" spans="1:10" ht="16.5" x14ac:dyDescent="0.25">
      <c r="A37" s="157" t="s">
        <v>27</v>
      </c>
      <c r="B37" s="158" t="s">
        <v>8</v>
      </c>
      <c r="C37" s="159" t="s">
        <v>28</v>
      </c>
      <c r="D37" s="160">
        <v>58</v>
      </c>
      <c r="E37" s="257">
        <v>4746</v>
      </c>
      <c r="F37" s="161">
        <v>97537</v>
      </c>
      <c r="G37" s="162" t="s">
        <v>13</v>
      </c>
      <c r="H37" s="163">
        <v>5.32</v>
      </c>
      <c r="I37" s="164">
        <f t="shared" si="1"/>
        <v>21.28</v>
      </c>
      <c r="J37" s="249"/>
    </row>
    <row r="38" spans="1:10" ht="16.5" x14ac:dyDescent="0.25">
      <c r="A38" s="165" t="s">
        <v>27</v>
      </c>
      <c r="B38" s="166" t="s">
        <v>8</v>
      </c>
      <c r="C38" s="167" t="s">
        <v>29</v>
      </c>
      <c r="D38" s="168">
        <v>581</v>
      </c>
      <c r="E38" s="262"/>
      <c r="F38" s="169">
        <v>97537</v>
      </c>
      <c r="G38" s="170" t="s">
        <v>13</v>
      </c>
      <c r="H38" s="171">
        <v>6.6</v>
      </c>
      <c r="I38" s="172">
        <f t="shared" si="1"/>
        <v>26.4</v>
      </c>
      <c r="J38" s="249"/>
    </row>
    <row r="39" spans="1:10" ht="16.5" x14ac:dyDescent="0.25">
      <c r="A39" s="165" t="s">
        <v>27</v>
      </c>
      <c r="B39" s="166" t="s">
        <v>8</v>
      </c>
      <c r="C39" s="167" t="s">
        <v>30</v>
      </c>
      <c r="D39" s="168">
        <v>14513</v>
      </c>
      <c r="E39" s="262"/>
      <c r="F39" s="169">
        <v>97535</v>
      </c>
      <c r="G39" s="170" t="s">
        <v>13</v>
      </c>
      <c r="H39" s="171">
        <v>10.65</v>
      </c>
      <c r="I39" s="172">
        <f t="shared" si="1"/>
        <v>42.6</v>
      </c>
      <c r="J39" s="249"/>
    </row>
    <row r="40" spans="1:10" ht="16.5" x14ac:dyDescent="0.25">
      <c r="A40" s="165" t="s">
        <v>27</v>
      </c>
      <c r="B40" s="166" t="s">
        <v>8</v>
      </c>
      <c r="C40" s="167" t="s">
        <v>31</v>
      </c>
      <c r="D40" s="168">
        <v>66574</v>
      </c>
      <c r="E40" s="262"/>
      <c r="F40" s="169">
        <v>97535</v>
      </c>
      <c r="G40" s="170" t="s">
        <v>13</v>
      </c>
      <c r="H40" s="171">
        <v>13.2</v>
      </c>
      <c r="I40" s="172">
        <f t="shared" si="1"/>
        <v>52.8</v>
      </c>
      <c r="J40" s="249"/>
    </row>
    <row r="41" spans="1:10" ht="16.5" x14ac:dyDescent="0.25">
      <c r="A41" s="165" t="s">
        <v>27</v>
      </c>
      <c r="B41" s="166" t="s">
        <v>8</v>
      </c>
      <c r="C41" s="167" t="s">
        <v>32</v>
      </c>
      <c r="D41" s="168">
        <v>223</v>
      </c>
      <c r="E41" s="262"/>
      <c r="F41" s="169" t="s">
        <v>33</v>
      </c>
      <c r="G41" s="170" t="s">
        <v>13</v>
      </c>
      <c r="H41" s="171">
        <v>10.65</v>
      </c>
      <c r="I41" s="172">
        <f t="shared" si="1"/>
        <v>42.6</v>
      </c>
      <c r="J41" s="249"/>
    </row>
    <row r="42" spans="1:10" ht="16.5" x14ac:dyDescent="0.25">
      <c r="A42" s="165" t="s">
        <v>27</v>
      </c>
      <c r="B42" s="166" t="s">
        <v>8</v>
      </c>
      <c r="C42" s="167" t="s">
        <v>45</v>
      </c>
      <c r="D42" s="168">
        <v>5892</v>
      </c>
      <c r="E42" s="262"/>
      <c r="F42" s="169" t="s">
        <v>33</v>
      </c>
      <c r="G42" s="170" t="s">
        <v>13</v>
      </c>
      <c r="H42" s="171">
        <v>13.2</v>
      </c>
      <c r="I42" s="172">
        <f t="shared" si="1"/>
        <v>52.8</v>
      </c>
      <c r="J42" s="249"/>
    </row>
    <row r="43" spans="1:10" ht="16.5" x14ac:dyDescent="0.25">
      <c r="A43" s="165" t="s">
        <v>27</v>
      </c>
      <c r="B43" s="166" t="s">
        <v>8</v>
      </c>
      <c r="C43" s="167" t="s">
        <v>46</v>
      </c>
      <c r="D43" s="168">
        <v>58292</v>
      </c>
      <c r="E43" s="262"/>
      <c r="F43" s="169" t="s">
        <v>47</v>
      </c>
      <c r="G43" s="170" t="s">
        <v>13</v>
      </c>
      <c r="H43" s="171">
        <v>29.95</v>
      </c>
      <c r="I43" s="172">
        <f t="shared" si="1"/>
        <v>119.8</v>
      </c>
      <c r="J43" s="249"/>
    </row>
    <row r="44" spans="1:10" ht="16.5" x14ac:dyDescent="0.25">
      <c r="A44" s="165" t="s">
        <v>27</v>
      </c>
      <c r="B44" s="166" t="s">
        <v>8</v>
      </c>
      <c r="C44" s="167" t="s">
        <v>48</v>
      </c>
      <c r="D44" s="168">
        <v>4459</v>
      </c>
      <c r="E44" s="262"/>
      <c r="F44" s="169" t="s">
        <v>49</v>
      </c>
      <c r="G44" s="170" t="s">
        <v>13</v>
      </c>
      <c r="H44" s="171">
        <v>29.95</v>
      </c>
      <c r="I44" s="172">
        <f t="shared" si="1"/>
        <v>119.8</v>
      </c>
      <c r="J44" s="249"/>
    </row>
    <row r="45" spans="1:10" ht="16.5" x14ac:dyDescent="0.25">
      <c r="A45" s="165" t="s">
        <v>27</v>
      </c>
      <c r="B45" s="166" t="s">
        <v>8</v>
      </c>
      <c r="C45" s="167" t="s">
        <v>50</v>
      </c>
      <c r="D45" s="168">
        <v>2437</v>
      </c>
      <c r="E45" s="262"/>
      <c r="F45" s="169" t="s">
        <v>51</v>
      </c>
      <c r="G45" s="170" t="s">
        <v>13</v>
      </c>
      <c r="H45" s="171">
        <v>29.95</v>
      </c>
      <c r="I45" s="172">
        <f t="shared" si="1"/>
        <v>119.8</v>
      </c>
      <c r="J45" s="249"/>
    </row>
    <row r="46" spans="1:10" ht="16.5" x14ac:dyDescent="0.25">
      <c r="A46" s="165" t="s">
        <v>27</v>
      </c>
      <c r="B46" s="166" t="s">
        <v>8</v>
      </c>
      <c r="C46" s="167" t="s">
        <v>52</v>
      </c>
      <c r="D46" s="168">
        <v>3442</v>
      </c>
      <c r="E46" s="262"/>
      <c r="F46" s="169" t="s">
        <v>53</v>
      </c>
      <c r="G46" s="170" t="s">
        <v>13</v>
      </c>
      <c r="H46" s="171">
        <v>29.95</v>
      </c>
      <c r="I46" s="172">
        <f t="shared" si="1"/>
        <v>119.8</v>
      </c>
      <c r="J46" s="249"/>
    </row>
    <row r="47" spans="1:10" ht="16.5" x14ac:dyDescent="0.25">
      <c r="A47" s="165" t="s">
        <v>27</v>
      </c>
      <c r="B47" s="166" t="s">
        <v>8</v>
      </c>
      <c r="C47" s="167" t="s">
        <v>54</v>
      </c>
      <c r="D47" s="168">
        <v>593248</v>
      </c>
      <c r="E47" s="262"/>
      <c r="F47" s="169" t="s">
        <v>22</v>
      </c>
      <c r="G47" s="170" t="s">
        <v>13</v>
      </c>
      <c r="H47" s="171">
        <v>3.62</v>
      </c>
      <c r="I47" s="172">
        <f t="shared" si="1"/>
        <v>14.48</v>
      </c>
      <c r="J47" s="249"/>
    </row>
    <row r="48" spans="1:10" ht="16.5" x14ac:dyDescent="0.25">
      <c r="A48" s="165" t="s">
        <v>27</v>
      </c>
      <c r="B48" s="166" t="s">
        <v>8</v>
      </c>
      <c r="C48" s="167" t="s">
        <v>55</v>
      </c>
      <c r="D48" s="168">
        <v>108600</v>
      </c>
      <c r="E48" s="262"/>
      <c r="F48" s="169" t="s">
        <v>10</v>
      </c>
      <c r="G48" s="170" t="s">
        <v>13</v>
      </c>
      <c r="H48" s="171">
        <v>3.99</v>
      </c>
      <c r="I48" s="172">
        <f t="shared" si="1"/>
        <v>15.96</v>
      </c>
      <c r="J48" s="249"/>
    </row>
    <row r="49" spans="1:10" ht="16.5" x14ac:dyDescent="0.25">
      <c r="A49" s="165" t="s">
        <v>27</v>
      </c>
      <c r="B49" s="166" t="s">
        <v>8</v>
      </c>
      <c r="C49" s="167" t="s">
        <v>59</v>
      </c>
      <c r="D49" s="168">
        <v>35883</v>
      </c>
      <c r="E49" s="262"/>
      <c r="F49" s="169" t="s">
        <v>60</v>
      </c>
      <c r="G49" s="170" t="s">
        <v>61</v>
      </c>
      <c r="H49" s="171">
        <v>215.09</v>
      </c>
      <c r="I49" s="172">
        <f>H49/24</f>
        <v>8.9620833333333341</v>
      </c>
      <c r="J49" s="249"/>
    </row>
    <row r="50" spans="1:10" ht="16.5" x14ac:dyDescent="0.25">
      <c r="A50" s="165" t="s">
        <v>27</v>
      </c>
      <c r="B50" s="166" t="s">
        <v>8</v>
      </c>
      <c r="C50" s="167" t="s">
        <v>62</v>
      </c>
      <c r="D50" s="168">
        <v>533378</v>
      </c>
      <c r="E50" s="262"/>
      <c r="F50" s="169" t="s">
        <v>63</v>
      </c>
      <c r="G50" s="170" t="s">
        <v>61</v>
      </c>
      <c r="H50" s="171">
        <v>284.57</v>
      </c>
      <c r="I50" s="172">
        <f>H50/24</f>
        <v>11.857083333333334</v>
      </c>
      <c r="J50" s="249"/>
    </row>
    <row r="51" spans="1:10" ht="16.5" x14ac:dyDescent="0.25">
      <c r="A51" s="165" t="s">
        <v>27</v>
      </c>
      <c r="B51" s="166" t="s">
        <v>8</v>
      </c>
      <c r="C51" s="167" t="s">
        <v>64</v>
      </c>
      <c r="D51" s="168">
        <v>0</v>
      </c>
      <c r="E51" s="262"/>
      <c r="F51" s="169" t="s">
        <v>65</v>
      </c>
      <c r="G51" s="170" t="s">
        <v>61</v>
      </c>
      <c r="H51" s="171">
        <v>129.91</v>
      </c>
      <c r="I51" s="172">
        <f>H51/24</f>
        <v>5.4129166666666668</v>
      </c>
      <c r="J51" s="249"/>
    </row>
    <row r="52" spans="1:10" ht="16.5" x14ac:dyDescent="0.25">
      <c r="A52" s="165" t="s">
        <v>27</v>
      </c>
      <c r="B52" s="166" t="s">
        <v>8</v>
      </c>
      <c r="C52" s="167" t="s">
        <v>66</v>
      </c>
      <c r="D52" s="168">
        <v>1354724</v>
      </c>
      <c r="E52" s="262"/>
      <c r="F52" s="169" t="s">
        <v>67</v>
      </c>
      <c r="G52" s="170" t="s">
        <v>61</v>
      </c>
      <c r="H52" s="171">
        <v>198.7</v>
      </c>
      <c r="I52" s="172">
        <f>H52/24</f>
        <v>8.2791666666666668</v>
      </c>
      <c r="J52" s="249"/>
    </row>
    <row r="53" spans="1:10" ht="16.5" x14ac:dyDescent="0.25">
      <c r="A53" s="165" t="s">
        <v>27</v>
      </c>
      <c r="B53" s="166" t="s">
        <v>8</v>
      </c>
      <c r="C53" s="167" t="s">
        <v>78</v>
      </c>
      <c r="D53" s="168">
        <v>4064</v>
      </c>
      <c r="E53" s="262"/>
      <c r="F53" s="169" t="s">
        <v>80</v>
      </c>
      <c r="G53" s="170" t="s">
        <v>13</v>
      </c>
      <c r="H53" s="171">
        <v>13.65</v>
      </c>
      <c r="I53" s="173">
        <f>H53*4</f>
        <v>54.6</v>
      </c>
      <c r="J53" s="249"/>
    </row>
    <row r="54" spans="1:10" ht="17.25" thickBot="1" x14ac:dyDescent="0.3">
      <c r="A54" s="174" t="s">
        <v>27</v>
      </c>
      <c r="B54" s="175" t="s">
        <v>8</v>
      </c>
      <c r="C54" s="176" t="s">
        <v>82</v>
      </c>
      <c r="D54" s="177">
        <v>10657</v>
      </c>
      <c r="E54" s="258"/>
      <c r="F54" s="178" t="s">
        <v>83</v>
      </c>
      <c r="G54" s="179" t="s">
        <v>61</v>
      </c>
      <c r="H54" s="180">
        <v>105.15</v>
      </c>
      <c r="I54" s="181">
        <f>H54/24</f>
        <v>4.3812500000000005</v>
      </c>
      <c r="J54" s="250"/>
    </row>
    <row r="55" spans="1:10" ht="16.5" thickBot="1" x14ac:dyDescent="0.3">
      <c r="C55" s="72" t="s">
        <v>136</v>
      </c>
      <c r="D55" s="108">
        <f>SUM(D2:D54)</f>
        <v>5195584</v>
      </c>
      <c r="E55" s="109">
        <f>SUM(E2:E54)</f>
        <v>17373</v>
      </c>
    </row>
    <row r="57" spans="1:10" ht="14.45" customHeight="1" x14ac:dyDescent="0.25">
      <c r="A57" t="s">
        <v>135</v>
      </c>
    </row>
  </sheetData>
  <sortState xmlns:xlrd2="http://schemas.microsoft.com/office/spreadsheetml/2017/richdata2" ref="A2:I54">
    <sortCondition ref="A2:A54"/>
  </sortState>
  <mergeCells count="8">
    <mergeCell ref="J2:J54"/>
    <mergeCell ref="E2:E9"/>
    <mergeCell ref="E10:E18"/>
    <mergeCell ref="E19:E22"/>
    <mergeCell ref="E29:E30"/>
    <mergeCell ref="E31:E36"/>
    <mergeCell ref="E37:E54"/>
    <mergeCell ref="E23:E28"/>
  </mergeCells>
  <conditionalFormatting sqref="A2:E2 A3:D9 A10:E10 A11:D18 A19:E19 A20:D28 A29:E29 A30:D30 A31:E31 A32:D36 A37:E37 A38:D54">
    <cfRule type="expression" dxfId="23" priority="1">
      <formula>#REF!="Yes"</formula>
    </cfRule>
    <cfRule type="expression" dxfId="22" priority="2">
      <formula>#REF!=1</formula>
    </cfRule>
  </conditionalFormatting>
  <conditionalFormatting sqref="F2:G18 H3:I3 F19:F21 G19:G31 H35:I35">
    <cfRule type="expression" dxfId="21" priority="23">
      <formula>#REF!="Yes"</formula>
    </cfRule>
    <cfRule type="expression" dxfId="20" priority="24">
      <formula>#REF!=1</formula>
    </cfRule>
  </conditionalFormatting>
  <conditionalFormatting sqref="F30:G54">
    <cfRule type="expression" dxfId="19" priority="11">
      <formula>#REF!="Yes"</formula>
    </cfRule>
    <cfRule type="expression" dxfId="18" priority="12">
      <formula>#REF!=1</formula>
    </cfRule>
  </conditionalFormatting>
  <conditionalFormatting sqref="F22:I29">
    <cfRule type="expression" dxfId="17" priority="5">
      <formula>#REF!="Yes"</formula>
    </cfRule>
    <cfRule type="expression" dxfId="16" priority="6">
      <formula>#REF!=1</formula>
    </cfRule>
  </conditionalFormatting>
  <dataValidations count="2">
    <dataValidation allowBlank="1" showInputMessage="1" showErrorMessage="1" prompt="Enter the item inventory ID in this column" sqref="C1:F1" xr:uid="{DA609395-05D7-4552-A164-3CA1D49B876C}"/>
    <dataValidation allowBlank="1" showInputMessage="1" showErrorMessage="1" prompt="Enter the name of the item in this column" sqref="G1" xr:uid="{82CBE48F-DA36-48E7-B4D7-D17BF51213D7}"/>
  </dataValidation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1E17-46C0-4B47-ADA8-6FFA35E3D92B}">
  <dimension ref="A1:J6"/>
  <sheetViews>
    <sheetView workbookViewId="0">
      <selection sqref="A1:J6"/>
    </sheetView>
  </sheetViews>
  <sheetFormatPr defaultRowHeight="15" x14ac:dyDescent="0.25"/>
  <cols>
    <col min="1" max="1" width="16.28515625" bestFit="1" customWidth="1"/>
    <col min="2" max="2" width="16.85546875" bestFit="1" customWidth="1"/>
    <col min="3" max="3" width="39" bestFit="1" customWidth="1"/>
    <col min="4" max="5" width="31.140625" customWidth="1"/>
    <col min="6" max="6" width="6.7109375" bestFit="1" customWidth="1"/>
    <col min="7" max="7" width="10.5703125" bestFit="1" customWidth="1"/>
    <col min="8" max="8" width="31.140625" bestFit="1" customWidth="1"/>
    <col min="9" max="9" width="8.28515625" bestFit="1" customWidth="1"/>
    <col min="10" max="10" width="18.5703125" customWidth="1"/>
  </cols>
  <sheetData>
    <row r="1" spans="1:10" ht="31.5" x14ac:dyDescent="0.25">
      <c r="A1" s="1" t="s">
        <v>0</v>
      </c>
      <c r="B1" s="13" t="s">
        <v>1</v>
      </c>
      <c r="C1" s="1" t="s">
        <v>2</v>
      </c>
      <c r="D1" s="24" t="s">
        <v>132</v>
      </c>
      <c r="E1" s="24" t="s">
        <v>133</v>
      </c>
      <c r="F1" s="1" t="s">
        <v>3</v>
      </c>
      <c r="G1" s="1" t="s">
        <v>4</v>
      </c>
      <c r="H1" s="23" t="s">
        <v>5</v>
      </c>
      <c r="I1" s="22" t="s">
        <v>6</v>
      </c>
      <c r="J1" s="23" t="s">
        <v>134</v>
      </c>
    </row>
    <row r="2" spans="1:10" ht="16.5" x14ac:dyDescent="0.25">
      <c r="A2" s="73" t="s">
        <v>12</v>
      </c>
      <c r="B2" s="73" t="s">
        <v>91</v>
      </c>
      <c r="C2" s="75" t="s">
        <v>92</v>
      </c>
      <c r="D2" s="26">
        <v>7236</v>
      </c>
      <c r="E2" s="265">
        <v>102</v>
      </c>
      <c r="F2" s="28" t="s">
        <v>93</v>
      </c>
      <c r="G2" s="3" t="s">
        <v>13</v>
      </c>
      <c r="H2" s="4">
        <v>7.87</v>
      </c>
      <c r="I2" s="12">
        <v>31.48</v>
      </c>
      <c r="J2" s="263">
        <f>AVERAGE(I2:I3)</f>
        <v>35.24</v>
      </c>
    </row>
    <row r="3" spans="1:10" ht="17.25" thickBot="1" x14ac:dyDescent="0.3">
      <c r="A3" s="73" t="s">
        <v>12</v>
      </c>
      <c r="B3" s="73" t="s">
        <v>91</v>
      </c>
      <c r="C3" s="76" t="s">
        <v>94</v>
      </c>
      <c r="D3" s="29">
        <v>1689</v>
      </c>
      <c r="E3" s="266"/>
      <c r="F3" s="27" t="s">
        <v>93</v>
      </c>
      <c r="G3" s="15" t="s">
        <v>13</v>
      </c>
      <c r="H3" s="7">
        <v>9.75</v>
      </c>
      <c r="I3" s="19">
        <v>39</v>
      </c>
      <c r="J3" s="264"/>
    </row>
    <row r="4" spans="1:10" ht="16.5" thickBot="1" x14ac:dyDescent="0.3">
      <c r="C4" s="77" t="s">
        <v>136</v>
      </c>
      <c r="D4" s="78">
        <f>SUM(D2:D3)</f>
        <v>8925</v>
      </c>
      <c r="E4" s="79">
        <f>SUM(E2:E3)</f>
        <v>102</v>
      </c>
    </row>
    <row r="6" spans="1:10" x14ac:dyDescent="0.25">
      <c r="A6" t="s">
        <v>135</v>
      </c>
    </row>
  </sheetData>
  <mergeCells count="2">
    <mergeCell ref="J2:J3"/>
    <mergeCell ref="E2:E3"/>
  </mergeCells>
  <conditionalFormatting sqref="A2:G2 A3:D3 F3:G3">
    <cfRule type="expression" dxfId="15" priority="1">
      <formula>#REF!="Yes"</formula>
    </cfRule>
    <cfRule type="expression" dxfId="14" priority="2">
      <formula>#REF!=1</formula>
    </cfRule>
  </conditionalFormatting>
  <dataValidations count="2">
    <dataValidation allowBlank="1" showInputMessage="1" showErrorMessage="1" prompt="Enter the item inventory ID in this column" sqref="C1:F1" xr:uid="{A5D2BCE8-CF7A-4138-BFE0-F945AF05AB7D}"/>
    <dataValidation allowBlank="1" showInputMessage="1" showErrorMessage="1" prompt="Enter the name of the item in this column" sqref="G1" xr:uid="{FFF5610B-700A-486A-8F89-E4E22B1C125D}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D22A-FCAC-4154-A9BF-AA6E6EA2C8DF}">
  <dimension ref="A1:J10"/>
  <sheetViews>
    <sheetView workbookViewId="0">
      <selection sqref="A1:J10"/>
    </sheetView>
  </sheetViews>
  <sheetFormatPr defaultRowHeight="15" x14ac:dyDescent="0.25"/>
  <cols>
    <col min="1" max="1" width="19.140625" customWidth="1"/>
    <col min="2" max="2" width="18.85546875" bestFit="1" customWidth="1"/>
    <col min="3" max="3" width="34.140625" customWidth="1"/>
    <col min="4" max="5" width="31.140625" customWidth="1"/>
    <col min="6" max="6" width="6.5703125" bestFit="1" customWidth="1"/>
    <col min="7" max="7" width="11" bestFit="1" customWidth="1"/>
    <col min="8" max="8" width="31.140625" bestFit="1" customWidth="1"/>
    <col min="9" max="9" width="9.5703125" bestFit="1" customWidth="1"/>
    <col min="10" max="10" width="23.5703125" customWidth="1"/>
  </cols>
  <sheetData>
    <row r="1" spans="1:10" ht="32.25" thickBot="1" x14ac:dyDescent="0.3">
      <c r="A1" s="23" t="s">
        <v>0</v>
      </c>
      <c r="B1" s="30" t="s">
        <v>1</v>
      </c>
      <c r="C1" s="23" t="s">
        <v>2</v>
      </c>
      <c r="D1" s="24" t="s">
        <v>132</v>
      </c>
      <c r="E1" s="24" t="s">
        <v>133</v>
      </c>
      <c r="F1" s="23" t="s">
        <v>3</v>
      </c>
      <c r="G1" s="23" t="s">
        <v>4</v>
      </c>
      <c r="H1" s="23" t="s">
        <v>5</v>
      </c>
      <c r="I1" s="22" t="s">
        <v>6</v>
      </c>
      <c r="J1" s="23" t="s">
        <v>134</v>
      </c>
    </row>
    <row r="2" spans="1:10" ht="17.25" thickBot="1" x14ac:dyDescent="0.3">
      <c r="A2" s="32" t="s">
        <v>7</v>
      </c>
      <c r="B2" s="33" t="s">
        <v>84</v>
      </c>
      <c r="C2" s="34" t="s">
        <v>85</v>
      </c>
      <c r="D2" s="35">
        <v>189</v>
      </c>
      <c r="E2" s="35">
        <v>1</v>
      </c>
      <c r="F2" s="36" t="s">
        <v>86</v>
      </c>
      <c r="G2" s="37" t="s">
        <v>11</v>
      </c>
      <c r="H2" s="38">
        <v>30.25</v>
      </c>
      <c r="I2" s="39">
        <v>121</v>
      </c>
      <c r="J2" s="267">
        <f>AVERAGE(I2:I6)</f>
        <v>68.944000000000003</v>
      </c>
    </row>
    <row r="3" spans="1:10" ht="16.5" x14ac:dyDescent="0.25">
      <c r="A3" s="41" t="s">
        <v>87</v>
      </c>
      <c r="B3" s="42" t="s">
        <v>84</v>
      </c>
      <c r="C3" s="43" t="s">
        <v>88</v>
      </c>
      <c r="D3" s="44">
        <v>1503</v>
      </c>
      <c r="E3" s="254">
        <v>12</v>
      </c>
      <c r="F3" s="45">
        <v>559</v>
      </c>
      <c r="G3" s="46" t="s">
        <v>13</v>
      </c>
      <c r="H3" s="47">
        <v>11.58</v>
      </c>
      <c r="I3" s="48">
        <v>46.32</v>
      </c>
      <c r="J3" s="268"/>
    </row>
    <row r="4" spans="1:10" ht="16.5" x14ac:dyDescent="0.25">
      <c r="A4" s="49" t="s">
        <v>87</v>
      </c>
      <c r="B4" s="14" t="s">
        <v>84</v>
      </c>
      <c r="C4" s="5" t="s">
        <v>89</v>
      </c>
      <c r="D4" s="40">
        <v>1059</v>
      </c>
      <c r="E4" s="255"/>
      <c r="F4" s="6">
        <v>552</v>
      </c>
      <c r="G4" s="15" t="s">
        <v>13</v>
      </c>
      <c r="H4" s="16">
        <v>15.99</v>
      </c>
      <c r="I4" s="50">
        <v>63.96</v>
      </c>
      <c r="J4" s="268"/>
    </row>
    <row r="5" spans="1:10" ht="17.25" thickBot="1" x14ac:dyDescent="0.3">
      <c r="A5" s="58" t="s">
        <v>87</v>
      </c>
      <c r="B5" s="59" t="s">
        <v>84</v>
      </c>
      <c r="C5" s="60" t="s">
        <v>90</v>
      </c>
      <c r="D5" s="61">
        <v>0</v>
      </c>
      <c r="E5" s="256"/>
      <c r="F5" s="62">
        <v>410</v>
      </c>
      <c r="G5" s="63" t="s">
        <v>13</v>
      </c>
      <c r="H5" s="64">
        <v>13.36</v>
      </c>
      <c r="I5" s="65">
        <v>53.44</v>
      </c>
      <c r="J5" s="268"/>
    </row>
    <row r="6" spans="1:10" ht="17.25" thickBot="1" x14ac:dyDescent="0.3">
      <c r="A6" s="68" t="s">
        <v>129</v>
      </c>
      <c r="B6" s="69" t="s">
        <v>84</v>
      </c>
      <c r="C6" s="69" t="s">
        <v>130</v>
      </c>
      <c r="D6" s="31">
        <v>40686</v>
      </c>
      <c r="E6" s="31">
        <v>263</v>
      </c>
      <c r="F6" s="69" t="s">
        <v>131</v>
      </c>
      <c r="G6" s="69" t="s">
        <v>13</v>
      </c>
      <c r="H6" s="70">
        <v>15</v>
      </c>
      <c r="I6" s="71">
        <v>60</v>
      </c>
      <c r="J6" s="269"/>
    </row>
    <row r="7" spans="1:10" ht="16.5" thickBot="1" x14ac:dyDescent="0.3">
      <c r="C7" s="72" t="s">
        <v>136</v>
      </c>
      <c r="D7" s="66">
        <f>SUM(D2:D6)</f>
        <v>43437</v>
      </c>
      <c r="E7" s="67">
        <f>SUM(E2:E6)</f>
        <v>276</v>
      </c>
    </row>
    <row r="10" spans="1:10" x14ac:dyDescent="0.25">
      <c r="A10" t="s">
        <v>135</v>
      </c>
    </row>
  </sheetData>
  <mergeCells count="2">
    <mergeCell ref="J2:J6"/>
    <mergeCell ref="E3:E5"/>
  </mergeCells>
  <conditionalFormatting sqref="A2:G2 D3:E3 A3:C5 F3:G5 D4:D5 D6:E6">
    <cfRule type="expression" dxfId="13" priority="9">
      <formula>#REF!="Yes"</formula>
    </cfRule>
    <cfRule type="expression" dxfId="12" priority="10">
      <formula>#REF!=1</formula>
    </cfRule>
  </conditionalFormatting>
  <dataValidations count="2">
    <dataValidation allowBlank="1" showInputMessage="1" showErrorMessage="1" prompt="Enter the item inventory ID in this column" sqref="C1:F1" xr:uid="{91085411-D1F6-4C13-815E-234DD82D6E67}"/>
    <dataValidation allowBlank="1" showInputMessage="1" showErrorMessage="1" prompt="Enter the name of the item in this column" sqref="G1" xr:uid="{A637E75C-A4C7-4F0F-B7B2-5F2BB60AC073}"/>
  </dataValidations>
  <pageMargins left="0.7" right="0.7" top="0.75" bottom="0.75" header="0.3" footer="0.3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EACE-437E-4F40-891F-95E138C76119}">
  <dimension ref="A1:J35"/>
  <sheetViews>
    <sheetView topLeftCell="E1" workbookViewId="0">
      <selection activeCell="E1" sqref="E1:J33"/>
    </sheetView>
  </sheetViews>
  <sheetFormatPr defaultRowHeight="15" x14ac:dyDescent="0.25"/>
  <cols>
    <col min="1" max="1" width="13.85546875" customWidth="1"/>
    <col min="2" max="2" width="16.85546875" bestFit="1" customWidth="1"/>
    <col min="3" max="3" width="63.140625" bestFit="1" customWidth="1"/>
    <col min="4" max="4" width="22.28515625" style="81" customWidth="1"/>
    <col min="5" max="5" width="31.140625" style="81" customWidth="1"/>
    <col min="6" max="6" width="15.85546875" bestFit="1" customWidth="1"/>
    <col min="7" max="7" width="11" bestFit="1" customWidth="1"/>
    <col min="8" max="8" width="31.140625" bestFit="1" customWidth="1"/>
    <col min="9" max="9" width="8.28515625" bestFit="1" customWidth="1"/>
    <col min="10" max="10" width="29.140625" customWidth="1"/>
  </cols>
  <sheetData>
    <row r="1" spans="1:10" ht="32.25" thickBot="1" x14ac:dyDescent="0.3">
      <c r="A1" s="23" t="s">
        <v>137</v>
      </c>
      <c r="B1" s="30" t="s">
        <v>1</v>
      </c>
      <c r="C1" s="23" t="s">
        <v>2</v>
      </c>
      <c r="D1" s="80" t="s">
        <v>132</v>
      </c>
      <c r="E1" s="80" t="s">
        <v>133</v>
      </c>
      <c r="F1" s="23" t="s">
        <v>3</v>
      </c>
      <c r="G1" s="23" t="s">
        <v>4</v>
      </c>
      <c r="H1" s="23" t="s">
        <v>5</v>
      </c>
      <c r="I1" s="22" t="s">
        <v>6</v>
      </c>
      <c r="J1" s="23" t="s">
        <v>134</v>
      </c>
    </row>
    <row r="2" spans="1:10" ht="16.5" x14ac:dyDescent="0.25">
      <c r="A2" s="41" t="s">
        <v>20</v>
      </c>
      <c r="B2" s="42" t="s">
        <v>95</v>
      </c>
      <c r="C2" s="114" t="s">
        <v>95</v>
      </c>
      <c r="D2" s="44">
        <v>9149</v>
      </c>
      <c r="E2" s="254">
        <v>70</v>
      </c>
      <c r="F2" s="45">
        <v>97535</v>
      </c>
      <c r="G2" s="46" t="s">
        <v>13</v>
      </c>
      <c r="H2" s="110">
        <v>6.73</v>
      </c>
      <c r="I2" s="48">
        <v>26.92</v>
      </c>
      <c r="J2" s="267">
        <f>AVERAGE(I2:I32)</f>
        <v>30.401290322580639</v>
      </c>
    </row>
    <row r="3" spans="1:10" ht="16.5" x14ac:dyDescent="0.25">
      <c r="A3" s="49" t="s">
        <v>20</v>
      </c>
      <c r="B3" s="14" t="s">
        <v>95</v>
      </c>
      <c r="C3" s="25" t="s">
        <v>106</v>
      </c>
      <c r="D3" s="40">
        <v>40</v>
      </c>
      <c r="E3" s="255"/>
      <c r="F3" s="6">
        <v>97535</v>
      </c>
      <c r="G3" s="15" t="s">
        <v>13</v>
      </c>
      <c r="H3" s="7">
        <v>8.34</v>
      </c>
      <c r="I3" s="50">
        <v>33.36</v>
      </c>
      <c r="J3" s="268"/>
    </row>
    <row r="4" spans="1:10" ht="16.5" x14ac:dyDescent="0.25">
      <c r="A4" s="49" t="s">
        <v>20</v>
      </c>
      <c r="B4" s="14" t="s">
        <v>95</v>
      </c>
      <c r="C4" s="25" t="s">
        <v>107</v>
      </c>
      <c r="D4" s="40">
        <v>1828</v>
      </c>
      <c r="E4" s="255"/>
      <c r="F4" s="6" t="s">
        <v>108</v>
      </c>
      <c r="G4" s="15" t="s">
        <v>13</v>
      </c>
      <c r="H4" s="7">
        <v>5.92</v>
      </c>
      <c r="I4" s="50">
        <v>23.68</v>
      </c>
      <c r="J4" s="268"/>
    </row>
    <row r="5" spans="1:10" ht="16.5" x14ac:dyDescent="0.25">
      <c r="A5" s="49" t="s">
        <v>20</v>
      </c>
      <c r="B5" s="14" t="s">
        <v>95</v>
      </c>
      <c r="C5" s="25" t="s">
        <v>112</v>
      </c>
      <c r="D5" s="40">
        <v>0</v>
      </c>
      <c r="E5" s="255"/>
      <c r="F5" s="6" t="s">
        <v>113</v>
      </c>
      <c r="G5" s="15" t="s">
        <v>11</v>
      </c>
      <c r="H5" s="7">
        <v>5.92</v>
      </c>
      <c r="I5" s="50">
        <v>23.68</v>
      </c>
      <c r="J5" s="268"/>
    </row>
    <row r="6" spans="1:10" ht="17.25" thickBot="1" x14ac:dyDescent="0.3">
      <c r="A6" s="51" t="s">
        <v>20</v>
      </c>
      <c r="B6" s="52" t="s">
        <v>95</v>
      </c>
      <c r="C6" s="115" t="s">
        <v>114</v>
      </c>
      <c r="D6" s="54">
        <v>0</v>
      </c>
      <c r="E6" s="256"/>
      <c r="F6" s="55" t="s">
        <v>113</v>
      </c>
      <c r="G6" s="56" t="s">
        <v>11</v>
      </c>
      <c r="H6" s="116">
        <v>6</v>
      </c>
      <c r="I6" s="57">
        <v>24</v>
      </c>
      <c r="J6" s="268"/>
    </row>
    <row r="7" spans="1:10" ht="16.5" x14ac:dyDescent="0.25">
      <c r="A7" s="87" t="s">
        <v>7</v>
      </c>
      <c r="B7" s="88" t="s">
        <v>95</v>
      </c>
      <c r="C7" s="117" t="s">
        <v>111</v>
      </c>
      <c r="D7" s="90">
        <v>7436</v>
      </c>
      <c r="E7" s="251">
        <v>80</v>
      </c>
      <c r="F7" s="91" t="s">
        <v>108</v>
      </c>
      <c r="G7" s="92" t="s">
        <v>11</v>
      </c>
      <c r="H7" s="93">
        <v>5.92</v>
      </c>
      <c r="I7" s="118">
        <v>23.68</v>
      </c>
      <c r="J7" s="268"/>
    </row>
    <row r="8" spans="1:10" ht="16.5" x14ac:dyDescent="0.25">
      <c r="A8" s="95" t="s">
        <v>7</v>
      </c>
      <c r="B8" s="73" t="s">
        <v>95</v>
      </c>
      <c r="C8" s="75" t="s">
        <v>114</v>
      </c>
      <c r="D8" s="82">
        <v>954</v>
      </c>
      <c r="E8" s="252"/>
      <c r="F8" s="83" t="s">
        <v>108</v>
      </c>
      <c r="G8" s="84" t="s">
        <v>11</v>
      </c>
      <c r="H8" s="85">
        <v>6</v>
      </c>
      <c r="I8" s="98">
        <v>24</v>
      </c>
      <c r="J8" s="268"/>
    </row>
    <row r="9" spans="1:10" ht="17.25" thickBot="1" x14ac:dyDescent="0.3">
      <c r="A9" s="99" t="s">
        <v>7</v>
      </c>
      <c r="B9" s="100" t="s">
        <v>95</v>
      </c>
      <c r="C9" s="119" t="s">
        <v>112</v>
      </c>
      <c r="D9" s="102">
        <v>9</v>
      </c>
      <c r="E9" s="252"/>
      <c r="F9" s="103" t="s">
        <v>113</v>
      </c>
      <c r="G9" s="104" t="s">
        <v>11</v>
      </c>
      <c r="H9" s="105">
        <v>5.92</v>
      </c>
      <c r="I9" s="106">
        <v>23.68</v>
      </c>
      <c r="J9" s="268"/>
    </row>
    <row r="10" spans="1:10" ht="16.5" x14ac:dyDescent="0.25">
      <c r="A10" s="41" t="s">
        <v>36</v>
      </c>
      <c r="B10" s="42" t="s">
        <v>95</v>
      </c>
      <c r="C10" s="114" t="s">
        <v>107</v>
      </c>
      <c r="D10" s="44">
        <v>0</v>
      </c>
      <c r="E10" s="254">
        <v>0</v>
      </c>
      <c r="F10" s="45" t="s">
        <v>110</v>
      </c>
      <c r="G10" s="46" t="s">
        <v>13</v>
      </c>
      <c r="H10" s="120">
        <v>5.92</v>
      </c>
      <c r="I10" s="48">
        <v>23.68</v>
      </c>
      <c r="J10" s="268"/>
    </row>
    <row r="11" spans="1:10" ht="17.25" thickBot="1" x14ac:dyDescent="0.3">
      <c r="A11" s="51" t="s">
        <v>36</v>
      </c>
      <c r="B11" s="52" t="s">
        <v>95</v>
      </c>
      <c r="C11" s="115" t="s">
        <v>115</v>
      </c>
      <c r="D11" s="54">
        <v>0</v>
      </c>
      <c r="E11" s="256"/>
      <c r="F11" s="55" t="s">
        <v>116</v>
      </c>
      <c r="G11" s="56" t="s">
        <v>13</v>
      </c>
      <c r="H11" s="121">
        <v>5.92</v>
      </c>
      <c r="I11" s="57">
        <v>23.68</v>
      </c>
      <c r="J11" s="268"/>
    </row>
    <row r="12" spans="1:10" ht="17.25" thickBot="1" x14ac:dyDescent="0.3">
      <c r="A12" s="184" t="s">
        <v>141</v>
      </c>
      <c r="B12" s="185" t="s">
        <v>95</v>
      </c>
      <c r="C12" s="186" t="s">
        <v>139</v>
      </c>
      <c r="D12" s="187">
        <v>0</v>
      </c>
      <c r="E12" s="188">
        <v>0</v>
      </c>
      <c r="F12" s="189" t="s">
        <v>140</v>
      </c>
      <c r="G12" s="190" t="s">
        <v>13</v>
      </c>
      <c r="H12" s="191">
        <v>5.92</v>
      </c>
      <c r="I12" s="192">
        <v>23.68</v>
      </c>
      <c r="J12" s="268"/>
    </row>
    <row r="13" spans="1:10" ht="16.5" x14ac:dyDescent="0.25">
      <c r="A13" s="127" t="s">
        <v>14</v>
      </c>
      <c r="B13" s="140" t="s">
        <v>95</v>
      </c>
      <c r="C13" s="199" t="s">
        <v>96</v>
      </c>
      <c r="D13" s="200">
        <v>65064</v>
      </c>
      <c r="E13" s="260">
        <v>16828</v>
      </c>
      <c r="F13" s="201" t="s">
        <v>97</v>
      </c>
      <c r="G13" s="202" t="s">
        <v>17</v>
      </c>
      <c r="H13" s="203">
        <v>7.26</v>
      </c>
      <c r="I13" s="204">
        <v>29.04</v>
      </c>
      <c r="J13" s="268"/>
    </row>
    <row r="14" spans="1:10" ht="16.5" x14ac:dyDescent="0.25">
      <c r="A14" s="147" t="s">
        <v>14</v>
      </c>
      <c r="B14" s="134" t="s">
        <v>95</v>
      </c>
      <c r="C14" s="205" t="s">
        <v>98</v>
      </c>
      <c r="D14" s="136">
        <v>3194173</v>
      </c>
      <c r="E14" s="260"/>
      <c r="F14" s="137" t="s">
        <v>97</v>
      </c>
      <c r="G14" s="138" t="s">
        <v>17</v>
      </c>
      <c r="H14" s="139">
        <v>9</v>
      </c>
      <c r="I14" s="206">
        <v>36</v>
      </c>
      <c r="J14" s="268"/>
    </row>
    <row r="15" spans="1:10" ht="16.5" x14ac:dyDescent="0.25">
      <c r="A15" s="147" t="s">
        <v>14</v>
      </c>
      <c r="B15" s="134" t="s">
        <v>95</v>
      </c>
      <c r="C15" s="205" t="s">
        <v>100</v>
      </c>
      <c r="D15" s="136">
        <v>20135</v>
      </c>
      <c r="E15" s="260"/>
      <c r="F15" s="207" t="s">
        <v>101</v>
      </c>
      <c r="G15" s="138" t="s">
        <v>17</v>
      </c>
      <c r="H15" s="208">
        <v>5.92</v>
      </c>
      <c r="I15" s="206">
        <v>23.68</v>
      </c>
      <c r="J15" s="268"/>
    </row>
    <row r="16" spans="1:10" ht="16.5" x14ac:dyDescent="0.25">
      <c r="A16" s="147" t="s">
        <v>14</v>
      </c>
      <c r="B16" s="134" t="s">
        <v>95</v>
      </c>
      <c r="C16" s="205" t="s">
        <v>117</v>
      </c>
      <c r="D16" s="136">
        <v>812</v>
      </c>
      <c r="E16" s="260"/>
      <c r="F16" s="137" t="s">
        <v>118</v>
      </c>
      <c r="G16" s="138" t="s">
        <v>17</v>
      </c>
      <c r="H16" s="139">
        <v>5.92</v>
      </c>
      <c r="I16" s="206">
        <v>23.68</v>
      </c>
      <c r="J16" s="268"/>
    </row>
    <row r="17" spans="1:10" ht="16.5" x14ac:dyDescent="0.25">
      <c r="A17" s="147" t="s">
        <v>14</v>
      </c>
      <c r="B17" s="134" t="s">
        <v>95</v>
      </c>
      <c r="C17" s="205" t="s">
        <v>119</v>
      </c>
      <c r="D17" s="136">
        <v>492</v>
      </c>
      <c r="E17" s="260"/>
      <c r="F17" s="137" t="s">
        <v>118</v>
      </c>
      <c r="G17" s="138" t="s">
        <v>17</v>
      </c>
      <c r="H17" s="139">
        <v>6</v>
      </c>
      <c r="I17" s="206">
        <v>24</v>
      </c>
      <c r="J17" s="268"/>
    </row>
    <row r="18" spans="1:10" ht="16.5" x14ac:dyDescent="0.25">
      <c r="A18" s="147" t="s">
        <v>14</v>
      </c>
      <c r="B18" s="134" t="s">
        <v>95</v>
      </c>
      <c r="C18" s="205" t="s">
        <v>120</v>
      </c>
      <c r="D18" s="136">
        <f>2771-1919</f>
        <v>852</v>
      </c>
      <c r="E18" s="260"/>
      <c r="F18" s="137" t="s">
        <v>121</v>
      </c>
      <c r="G18" s="138" t="s">
        <v>17</v>
      </c>
      <c r="H18" s="139">
        <v>5.92</v>
      </c>
      <c r="I18" s="206">
        <v>23.68</v>
      </c>
      <c r="J18" s="268"/>
    </row>
    <row r="19" spans="1:10" ht="16.5" x14ac:dyDescent="0.25">
      <c r="A19" s="147" t="s">
        <v>14</v>
      </c>
      <c r="B19" s="134" t="s">
        <v>95</v>
      </c>
      <c r="C19" s="205" t="s">
        <v>122</v>
      </c>
      <c r="D19" s="136">
        <v>1919</v>
      </c>
      <c r="E19" s="260"/>
      <c r="F19" s="137" t="s">
        <v>121</v>
      </c>
      <c r="G19" s="138" t="s">
        <v>17</v>
      </c>
      <c r="H19" s="139">
        <v>6</v>
      </c>
      <c r="I19" s="206">
        <v>24</v>
      </c>
      <c r="J19" s="268"/>
    </row>
    <row r="20" spans="1:10" ht="16.5" x14ac:dyDescent="0.25">
      <c r="A20" s="147" t="s">
        <v>14</v>
      </c>
      <c r="B20" s="134" t="s">
        <v>95</v>
      </c>
      <c r="C20" s="205" t="s">
        <v>123</v>
      </c>
      <c r="D20" s="136">
        <v>225</v>
      </c>
      <c r="E20" s="260"/>
      <c r="F20" s="207" t="s">
        <v>124</v>
      </c>
      <c r="G20" s="138" t="s">
        <v>17</v>
      </c>
      <c r="H20" s="208">
        <v>12.1</v>
      </c>
      <c r="I20" s="206">
        <v>48.4</v>
      </c>
      <c r="J20" s="268"/>
    </row>
    <row r="21" spans="1:10" ht="16.5" x14ac:dyDescent="0.25">
      <c r="A21" s="147" t="s">
        <v>14</v>
      </c>
      <c r="B21" s="134" t="s">
        <v>95</v>
      </c>
      <c r="C21" s="205" t="s">
        <v>125</v>
      </c>
      <c r="D21" s="136">
        <v>0</v>
      </c>
      <c r="E21" s="260"/>
      <c r="F21" s="207" t="s">
        <v>124</v>
      </c>
      <c r="G21" s="138" t="s">
        <v>17</v>
      </c>
      <c r="H21" s="208">
        <v>15</v>
      </c>
      <c r="I21" s="206">
        <v>60</v>
      </c>
      <c r="J21" s="268"/>
    </row>
    <row r="22" spans="1:10" ht="16.5" x14ac:dyDescent="0.25">
      <c r="A22" s="147" t="s">
        <v>14</v>
      </c>
      <c r="B22" s="134" t="s">
        <v>95</v>
      </c>
      <c r="C22" s="205" t="s">
        <v>126</v>
      </c>
      <c r="D22" s="136">
        <v>0</v>
      </c>
      <c r="E22" s="260"/>
      <c r="F22" s="137" t="s">
        <v>127</v>
      </c>
      <c r="G22" s="138" t="s">
        <v>17</v>
      </c>
      <c r="H22" s="139">
        <v>15</v>
      </c>
      <c r="I22" s="206">
        <v>60</v>
      </c>
      <c r="J22" s="268"/>
    </row>
    <row r="23" spans="1:10" ht="17.25" thickBot="1" x14ac:dyDescent="0.3">
      <c r="A23" s="149" t="s">
        <v>14</v>
      </c>
      <c r="B23" s="150" t="s">
        <v>95</v>
      </c>
      <c r="C23" s="209" t="s">
        <v>128</v>
      </c>
      <c r="D23" s="152">
        <v>155</v>
      </c>
      <c r="E23" s="261"/>
      <c r="F23" s="153" t="s">
        <v>127</v>
      </c>
      <c r="G23" s="154" t="s">
        <v>17</v>
      </c>
      <c r="H23" s="155">
        <v>12.1</v>
      </c>
      <c r="I23" s="156">
        <v>48.4</v>
      </c>
      <c r="J23" s="268"/>
    </row>
    <row r="24" spans="1:10" ht="16.5" x14ac:dyDescent="0.25">
      <c r="A24" s="157" t="s">
        <v>12</v>
      </c>
      <c r="B24" s="158" t="s">
        <v>95</v>
      </c>
      <c r="C24" s="193" t="s">
        <v>96</v>
      </c>
      <c r="D24" s="160">
        <v>2079</v>
      </c>
      <c r="E24" s="257">
        <v>5246</v>
      </c>
      <c r="F24" s="197" t="s">
        <v>99</v>
      </c>
      <c r="G24" s="162" t="s">
        <v>13</v>
      </c>
      <c r="H24" s="163">
        <v>6.36</v>
      </c>
      <c r="I24" s="198">
        <v>25.44</v>
      </c>
      <c r="J24" s="268"/>
    </row>
    <row r="25" spans="1:10" ht="16.5" x14ac:dyDescent="0.25">
      <c r="A25" s="165" t="s">
        <v>12</v>
      </c>
      <c r="B25" s="166" t="s">
        <v>95</v>
      </c>
      <c r="C25" s="194" t="s">
        <v>104</v>
      </c>
      <c r="D25" s="168">
        <v>542559</v>
      </c>
      <c r="E25" s="262"/>
      <c r="F25" s="169" t="s">
        <v>103</v>
      </c>
      <c r="G25" s="170" t="s">
        <v>13</v>
      </c>
      <c r="H25" s="171">
        <v>9.08</v>
      </c>
      <c r="I25" s="173">
        <v>36.32</v>
      </c>
      <c r="J25" s="268"/>
    </row>
    <row r="26" spans="1:10" ht="16.5" x14ac:dyDescent="0.25">
      <c r="A26" s="165" t="s">
        <v>12</v>
      </c>
      <c r="B26" s="166" t="s">
        <v>95</v>
      </c>
      <c r="C26" s="194" t="s">
        <v>109</v>
      </c>
      <c r="D26" s="168">
        <v>9578</v>
      </c>
      <c r="E26" s="262"/>
      <c r="F26" s="169" t="s">
        <v>103</v>
      </c>
      <c r="G26" s="170" t="s">
        <v>13</v>
      </c>
      <c r="H26" s="171">
        <v>11.25</v>
      </c>
      <c r="I26" s="173">
        <v>45</v>
      </c>
      <c r="J26" s="268"/>
    </row>
    <row r="27" spans="1:10" ht="16.5" x14ac:dyDescent="0.25">
      <c r="A27" s="165" t="s">
        <v>12</v>
      </c>
      <c r="B27" s="166" t="s">
        <v>95</v>
      </c>
      <c r="C27" s="194" t="s">
        <v>107</v>
      </c>
      <c r="D27" s="168">
        <v>121069</v>
      </c>
      <c r="E27" s="262"/>
      <c r="F27" s="169" t="s">
        <v>108</v>
      </c>
      <c r="G27" s="170" t="s">
        <v>13</v>
      </c>
      <c r="H27" s="171">
        <v>5.92</v>
      </c>
      <c r="I27" s="173">
        <v>23.68</v>
      </c>
      <c r="J27" s="268"/>
    </row>
    <row r="28" spans="1:10" ht="17.25" thickBot="1" x14ac:dyDescent="0.3">
      <c r="A28" s="174" t="s">
        <v>12</v>
      </c>
      <c r="B28" s="175" t="s">
        <v>95</v>
      </c>
      <c r="C28" s="195" t="s">
        <v>115</v>
      </c>
      <c r="D28" s="177">
        <v>6078</v>
      </c>
      <c r="E28" s="258"/>
      <c r="F28" s="178" t="s">
        <v>113</v>
      </c>
      <c r="G28" s="179" t="s">
        <v>13</v>
      </c>
      <c r="H28" s="180">
        <v>5.92</v>
      </c>
      <c r="I28" s="196">
        <v>23.68</v>
      </c>
      <c r="J28" s="268"/>
    </row>
    <row r="29" spans="1:10" ht="16.5" x14ac:dyDescent="0.25">
      <c r="A29" s="127" t="s">
        <v>27</v>
      </c>
      <c r="B29" s="140" t="s">
        <v>95</v>
      </c>
      <c r="C29" s="199" t="s">
        <v>102</v>
      </c>
      <c r="D29" s="142">
        <v>203109</v>
      </c>
      <c r="E29" s="259">
        <v>2194</v>
      </c>
      <c r="F29" s="143" t="s">
        <v>103</v>
      </c>
      <c r="G29" s="144" t="s">
        <v>13</v>
      </c>
      <c r="H29" s="210">
        <v>7.37</v>
      </c>
      <c r="I29" s="211">
        <v>29.48</v>
      </c>
      <c r="J29" s="268"/>
    </row>
    <row r="30" spans="1:10" ht="16.5" x14ac:dyDescent="0.25">
      <c r="A30" s="147" t="s">
        <v>27</v>
      </c>
      <c r="B30" s="134" t="s">
        <v>95</v>
      </c>
      <c r="C30" s="205" t="s">
        <v>105</v>
      </c>
      <c r="D30" s="136">
        <v>56028</v>
      </c>
      <c r="E30" s="260"/>
      <c r="F30" s="137" t="s">
        <v>103</v>
      </c>
      <c r="G30" s="138" t="s">
        <v>13</v>
      </c>
      <c r="H30" s="212">
        <v>9.14</v>
      </c>
      <c r="I30" s="206">
        <v>36.56</v>
      </c>
      <c r="J30" s="268"/>
    </row>
    <row r="31" spans="1:10" ht="16.5" x14ac:dyDescent="0.25">
      <c r="A31" s="147" t="s">
        <v>27</v>
      </c>
      <c r="B31" s="134" t="s">
        <v>95</v>
      </c>
      <c r="C31" s="205" t="s">
        <v>107</v>
      </c>
      <c r="D31" s="136">
        <v>44476</v>
      </c>
      <c r="E31" s="260"/>
      <c r="F31" s="137" t="s">
        <v>108</v>
      </c>
      <c r="G31" s="138" t="s">
        <v>13</v>
      </c>
      <c r="H31" s="212">
        <v>5.92</v>
      </c>
      <c r="I31" s="206">
        <v>23.68</v>
      </c>
      <c r="J31" s="268"/>
    </row>
    <row r="32" spans="1:10" ht="17.25" thickBot="1" x14ac:dyDescent="0.3">
      <c r="A32" s="149" t="s">
        <v>27</v>
      </c>
      <c r="B32" s="150" t="s">
        <v>95</v>
      </c>
      <c r="C32" s="209" t="s">
        <v>115</v>
      </c>
      <c r="D32" s="152">
        <v>28032</v>
      </c>
      <c r="E32" s="261"/>
      <c r="F32" s="153" t="s">
        <v>113</v>
      </c>
      <c r="G32" s="154" t="s">
        <v>13</v>
      </c>
      <c r="H32" s="213">
        <v>5.92</v>
      </c>
      <c r="I32" s="156">
        <v>23.68</v>
      </c>
      <c r="J32" s="269"/>
    </row>
    <row r="33" spans="1:5" ht="16.5" thickBot="1" x14ac:dyDescent="0.3">
      <c r="C33" s="77" t="s">
        <v>136</v>
      </c>
      <c r="D33" s="78">
        <f>SUM(D2:D32)</f>
        <v>4316251</v>
      </c>
      <c r="E33" s="79">
        <f>SUM(E2:E32)</f>
        <v>24418</v>
      </c>
    </row>
    <row r="35" spans="1:5" x14ac:dyDescent="0.25">
      <c r="A35" t="s">
        <v>135</v>
      </c>
    </row>
  </sheetData>
  <sortState xmlns:xlrd2="http://schemas.microsoft.com/office/spreadsheetml/2017/richdata2" ref="A2:I32">
    <sortCondition ref="A2:A32"/>
  </sortState>
  <mergeCells count="7">
    <mergeCell ref="J2:J32"/>
    <mergeCell ref="E2:E6"/>
    <mergeCell ref="E13:E23"/>
    <mergeCell ref="E24:E28"/>
    <mergeCell ref="E29:E32"/>
    <mergeCell ref="E7:E9"/>
    <mergeCell ref="E10:E11"/>
  </mergeCells>
  <conditionalFormatting sqref="A2:C32 F2:G32">
    <cfRule type="expression" dxfId="11" priority="23">
      <formula>#REF!="Yes"</formula>
    </cfRule>
    <cfRule type="expression" dxfId="10" priority="24">
      <formula>#REF!=1</formula>
    </cfRule>
  </conditionalFormatting>
  <conditionalFormatting sqref="H4">
    <cfRule type="expression" dxfId="9" priority="17">
      <formula>#REF!="Yes"</formula>
    </cfRule>
    <cfRule type="expression" dxfId="8" priority="18">
      <formula>#REF!=1</formula>
    </cfRule>
  </conditionalFormatting>
  <conditionalFormatting sqref="H8:H10">
    <cfRule type="expression" dxfId="7" priority="13">
      <formula>#REF!="Yes"</formula>
    </cfRule>
    <cfRule type="expression" dxfId="6" priority="14">
      <formula>#REF!=1</formula>
    </cfRule>
  </conditionalFormatting>
  <conditionalFormatting sqref="H14:H15">
    <cfRule type="expression" dxfId="5" priority="21">
      <formula>#REF!="Yes"</formula>
    </cfRule>
    <cfRule type="expression" dxfId="4" priority="22">
      <formula>#REF!=1</formula>
    </cfRule>
  </conditionalFormatting>
  <conditionalFormatting sqref="H22:H23">
    <cfRule type="expression" dxfId="3" priority="19">
      <formula>#REF!="Yes"</formula>
    </cfRule>
    <cfRule type="expression" dxfId="2" priority="20">
      <formula>#REF!=1</formula>
    </cfRule>
  </conditionalFormatting>
  <conditionalFormatting sqref="H30">
    <cfRule type="expression" dxfId="1" priority="15">
      <formula>#REF!="Yes"</formula>
    </cfRule>
    <cfRule type="expression" dxfId="0" priority="16">
      <formula>#REF!=1</formula>
    </cfRule>
  </conditionalFormatting>
  <dataValidations count="2">
    <dataValidation allowBlank="1" showInputMessage="1" showErrorMessage="1" prompt="Enter the item inventory ID in this column" sqref="C1 F1" xr:uid="{6BFE005D-C3CD-41E7-AE8B-7F4FC28782FE}"/>
    <dataValidation allowBlank="1" showInputMessage="1" showErrorMessage="1" prompt="Enter the name of the item in this column" sqref="G1" xr:uid="{36E14E40-E653-4713-87DD-5E5BF9D1B89C}"/>
  </dataValidations>
  <pageMargins left="0.7" right="0.7" top="0.75" bottom="0.75" header="0.3" footer="0.3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MS Provider Letter" ma:contentTypeID="0x0101008DA2CD0899BBAE4D907571C6908B6AC70012190DE0FAEAD649A0F28B976FB5BD99" ma:contentTypeVersion="8" ma:contentTypeDescription="" ma:contentTypeScope="" ma:versionID="03ab9c381c98af0d4cb72d67e5a1efbf">
  <xsd:schema xmlns:xsd="http://www.w3.org/2001/XMLSchema" xmlns:xs="http://www.w3.org/2001/XMLSchema" xmlns:p="http://schemas.microsoft.com/office/2006/metadata/properties" xmlns:ns2="9d98fa39-7fbd-4685-a488-797cac822720" xmlns:ns3="fdbd306d-9ecd-4c95-826c-c285ba0bc3b3" xmlns:ns4="dcdf0062-15e6-47f3-91ae-956c1b802128" targetNamespace="http://schemas.microsoft.com/office/2006/metadata/properties" ma:root="true" ma:fieldsID="12d48a74596430a7dceded0eee89e625" ns2:_="" ns3:_="" ns4:_="">
    <xsd:import namespace="9d98fa39-7fbd-4685-a488-797cac822720"/>
    <xsd:import namespace="fdbd306d-9ecd-4c95-826c-c285ba0bc3b3"/>
    <xsd:import namespace="dcdf0062-15e6-47f3-91ae-956c1b802128"/>
    <xsd:element name="properties">
      <xsd:complexType>
        <xsd:sequence>
          <xsd:element name="documentManagement">
            <xsd:complexType>
              <xsd:all>
                <xsd:element ref="ns2:Provider_x0020_Type" minOccurs="0"/>
                <xsd:element ref="ns2:Search_x0020_Year" minOccurs="0"/>
                <xsd:element ref="ns2:Waiver_x0020_Type" minOccurs="0"/>
                <xsd:element ref="ns3:chfsDmsFeeRateSchedTerms" minOccurs="0"/>
                <xsd:element ref="ns4:b9w7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Provider_x0020_Type" ma:index="8" nillable="true" ma:displayName="Provider Type" ma:list="{4b565b23-a38d-42c6-8eab-9519a0cf77f4}" ma:internalName="Provider_x0020_Type" ma:readOnly="fals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x0020_Year" ma:index="9" nillable="true" ma:displayName="Search Year" ma:list="{fa70f04e-4ddd-4fef-a643-108353521042}" ma:internalName="Search_x0020_Year" ma:showField="Title" ma:web="9d98fa39-7fbd-4685-a488-797cac822720">
      <xsd:simpleType>
        <xsd:restriction base="dms:Lookup"/>
      </xsd:simpleType>
    </xsd:element>
    <xsd:element name="Waiver_x0020_Type" ma:index="10" nillable="true" ma:displayName="Waiver Type" ma:list="{9fb6ab84-5b1e-4d85-881c-f820b3f8e347}" ma:internalName="Waiver_x0020_Type" ma:showField="Title" ma:web="9d98fa39-7fbd-4685-a488-797cac822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d306d-9ecd-4c95-826c-c285ba0bc3b3" elementFormDefault="qualified">
    <xsd:import namespace="http://schemas.microsoft.com/office/2006/documentManagement/types"/>
    <xsd:import namespace="http://schemas.microsoft.com/office/infopath/2007/PartnerControls"/>
    <xsd:element name="chfsDmsFeeRateSchedTerms" ma:index="11" nillable="true" ma:displayName="Fee and Rate Schedule Terms" ma:format="Dropdown" ma:internalName="chfsDmsFeeRateSchedTerms">
      <xsd:simpleType>
        <xsd:restriction base="dms:Choice">
          <xsd:enumeration value="​​​​​​​​​​​​​​​​​​​​​​​​​​​​​​​​​​​​​​​Behavioral Health Services"/>
          <xsd:enumeration value="1915(i) RISE"/>
          <xsd:enumeration value="Ambulatory Surgical Center (ASC) Services"/>
          <xsd:enumeration value="Audiology"/>
          <xsd:enumeration value="​​Behavioral Health Fee Schedule"/>
          <xsd:enumeration value="​Chiropractor Fee Schedule 2026"/>
          <xsd:enumeration value="Clinical Laboratory"/>
          <xsd:enumeration value="CMHC Mental Health Substance Abuse Codes and Units of Service"/>
          <xsd:enumeration value="Dental"/>
          <xsd:enumeration value="DRG Relative Weights"/>
          <xsd:enumeration value="Home and Community Based Services Waiver Rates"/>
          <xsd:enumeration value="Home Health"/>
          <xsd:enumeration value="Hospice - County"/>
          <xsd:enumeration value="Hospice - Facility"/>
          <xsd:enumeration value="Hos​pice"/>
          <xsd:enumeration value="Medical Supplies, Equipment, and Appliances​ (MSEA)(DME)"/>
          <xsd:enumeration value="​Nursing Facility"/>
          <xsd:enumeration value="Occupational Therapy"/>
          <xsd:enumeration value="Physical Therapy"/>
          <xsd:enumeration value="Physician"/>
          <xsd:enumeration value="FFS Physician administered drug list (PAD)​​"/>
          <xsd:enumeration value="​Private Duty Nursing"/>
          <xsd:enumeration value="Preventive Health"/>
          <xsd:enumeration value="Reentry Organizations"/>
          <xsd:enumeration value="Renal Dialysis - Medicare Part B Drugs"/>
          <xsd:enumeration value="Speech Therapy"/>
          <xsd:enumeration value="Transportation"/>
          <xsd:enumeration value="Vision"/>
          <xsd:enumeration value="Vision Contact Le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0062-15e6-47f3-91ae-956c1b802128" elementFormDefault="qualified">
    <xsd:import namespace="http://schemas.microsoft.com/office/2006/documentManagement/types"/>
    <xsd:import namespace="http://schemas.microsoft.com/office/infopath/2007/PartnerControls"/>
    <xsd:element name="b9w7" ma:index="12" nillable="true" ma:displayName="Date and Time" ma:internalName="b9w7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arch_x0020_Year xmlns="9d98fa39-7fbd-4685-a488-797cac822720">24</Search_x0020_Year>
    <chfsDmsFeeRateSchedTerms xmlns="fdbd306d-9ecd-4c95-826c-c285ba0bc3b3" xsi:nil="true"/>
    <b9w7 xmlns="dcdf0062-15e6-47f3-91ae-956c1b802128">2026-06-30T20:30:00+00:00</b9w7>
    <Provider_x0020_Type xmlns="9d98fa39-7fbd-4685-a488-797cac822720"/>
    <Waiver_x0020_Type xmlns="9d98fa39-7fbd-4685-a488-797cac822720"/>
  </documentManagement>
</p:properties>
</file>

<file path=customXml/itemProps1.xml><?xml version="1.0" encoding="utf-8"?>
<ds:datastoreItem xmlns:ds="http://schemas.openxmlformats.org/officeDocument/2006/customXml" ds:itemID="{E0EA3913-CCAD-4998-B775-48B20AFBCEBA}"/>
</file>

<file path=customXml/itemProps2.xml><?xml version="1.0" encoding="utf-8"?>
<ds:datastoreItem xmlns:ds="http://schemas.openxmlformats.org/officeDocument/2006/customXml" ds:itemID="{5D50DFF3-E24C-4D85-A33C-99E0014760ED}"/>
</file>

<file path=customXml/itemProps3.xml><?xml version="1.0" encoding="utf-8"?>
<ds:datastoreItem xmlns:ds="http://schemas.openxmlformats.org/officeDocument/2006/customXml" ds:itemID="{53BA05FB-AEBA-40FC-8860-E34F5D200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SUMMARY</vt:lpstr>
      <vt:lpstr>1915c Waivers</vt:lpstr>
      <vt:lpstr>Habilitation</vt:lpstr>
      <vt:lpstr>Homemaker</vt:lpstr>
      <vt:lpstr>Home Health Aide</vt:lpstr>
      <vt:lpstr>Personal Care</vt:lpstr>
      <vt:lpstr>'1915c Waivers'!Print_Area</vt:lpstr>
      <vt:lpstr>Habilitation!Print_Area</vt:lpstr>
      <vt:lpstr>'Home Health Aide'!Print_Area</vt:lpstr>
      <vt:lpstr>Homemaker!Print_Area</vt:lpstr>
      <vt:lpstr>'Personal Care'!Print_Area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1915c HCBS LTSS RISE Services Summary</dc:title>
  <dc:subject/>
  <dc:creator>McBride, Olivia A (CHFS DMS DIS)</dc:creator>
  <cp:keywords/>
  <dc:description/>
  <cp:lastModifiedBy>Clay, Andrea L (CHFS DMS DHCP)</cp:lastModifiedBy>
  <cp:revision/>
  <cp:lastPrinted>2026-06-30T19:43:25Z</cp:lastPrinted>
  <dcterms:created xsi:type="dcterms:W3CDTF">2026-04-29T00:41:23Z</dcterms:created>
  <dcterms:modified xsi:type="dcterms:W3CDTF">2026-06-30T20:44:06Z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0x0101008DA2CD0899BBAE4D907571C6908B6AC70012190DE0FAEAD649A0F28B976FB5BD99</vt:lpwstr>
  </property>
</Properties>
</file>